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32535" windowHeight="11535"/>
  </bookViews>
  <sheets>
    <sheet name="Systeme" sheetId="1" r:id="rId1"/>
    <sheet name="DGL 4" sheetId="6" r:id="rId2"/>
    <sheet name="Graphen" sheetId="5" r:id="rId3"/>
  </sheets>
  <definedNames>
    <definedName name="_xlnm._FilterDatabase" localSheetId="1" hidden="1">'DGL 4'!$N$24:$Q$28</definedName>
  </definedNames>
  <calcPr calcId="145621"/>
</workbook>
</file>

<file path=xl/calcChain.xml><?xml version="1.0" encoding="utf-8"?>
<calcChain xmlns="http://schemas.openxmlformats.org/spreadsheetml/2006/main">
  <c r="O20" i="1" l="1"/>
  <c r="O17" i="1"/>
  <c r="W17" i="1" l="1"/>
  <c r="W20" i="1" l="1"/>
  <c r="G17" i="1"/>
  <c r="G20" i="1" s="1"/>
  <c r="D3" i="5" l="1"/>
  <c r="B20" i="6" l="1"/>
  <c r="B19" i="6"/>
  <c r="B18" i="6"/>
  <c r="B17" i="6"/>
  <c r="B39" i="6" s="1"/>
  <c r="B6" i="6"/>
  <c r="B3" i="6"/>
  <c r="B35" i="6" s="1"/>
  <c r="B9" i="6"/>
  <c r="B10" i="6"/>
  <c r="B7" i="6"/>
  <c r="B4" i="6"/>
  <c r="B32" i="6" l="1"/>
  <c r="B31" i="6"/>
  <c r="B33" i="6"/>
  <c r="B23" i="6"/>
  <c r="B40" i="6" l="1"/>
  <c r="L5" i="6" s="1"/>
  <c r="B41" i="6"/>
  <c r="B42" i="6"/>
  <c r="B37" i="6"/>
  <c r="B36" i="6"/>
  <c r="L11" i="6" l="1"/>
  <c r="L16" i="6"/>
  <c r="L17" i="6"/>
  <c r="G4" i="6"/>
  <c r="G3" i="6"/>
  <c r="G5" i="6"/>
  <c r="L9" i="6"/>
  <c r="L12" i="6"/>
  <c r="G6" i="6" l="1"/>
  <c r="G7" i="6"/>
  <c r="G19" i="6" l="1"/>
  <c r="G10" i="6"/>
  <c r="G25" i="6" s="1"/>
  <c r="G20" i="6"/>
  <c r="G13" i="6"/>
  <c r="G15" i="6" s="1"/>
  <c r="G21" i="6"/>
  <c r="G24" i="6" l="1"/>
  <c r="G27" i="6" s="1"/>
  <c r="G14" i="6"/>
  <c r="B26" i="6" s="1"/>
  <c r="B27" i="6"/>
  <c r="G16" i="6"/>
  <c r="B28" i="6" s="1"/>
  <c r="E37" i="6" l="1"/>
  <c r="E36" i="6"/>
  <c r="E39" i="6"/>
  <c r="E32" i="6"/>
  <c r="E33" i="6"/>
  <c r="G26" i="6"/>
  <c r="E35" i="6"/>
  <c r="G28" i="6"/>
  <c r="E31" i="6"/>
  <c r="E43" i="6"/>
  <c r="E41" i="6"/>
  <c r="E45" i="6"/>
  <c r="E44" i="6"/>
  <c r="L21" i="6"/>
  <c r="L19" i="6"/>
  <c r="E40" i="6"/>
  <c r="L20" i="6"/>
  <c r="A4" i="5"/>
  <c r="D4" i="5" s="1"/>
  <c r="A5" i="5" l="1"/>
  <c r="AA20" i="1"/>
  <c r="B15" i="6" s="1"/>
  <c r="S20" i="1"/>
  <c r="B14" i="6" s="1"/>
  <c r="K20" i="1"/>
  <c r="B13" i="6" s="1"/>
  <c r="C20" i="1"/>
  <c r="B12" i="6" s="1"/>
  <c r="L15" i="6" l="1"/>
  <c r="A6" i="5"/>
  <c r="D6" i="5" s="1"/>
  <c r="D5" i="5"/>
  <c r="L7" i="6"/>
  <c r="L4" i="6"/>
  <c r="L8" i="6"/>
  <c r="L13" i="6"/>
  <c r="L22" i="6"/>
  <c r="L3" i="6"/>
  <c r="A7" i="5"/>
  <c r="D7" i="5" s="1"/>
  <c r="P13" i="6" l="1"/>
  <c r="P11" i="6"/>
  <c r="P12" i="6"/>
  <c r="P7" i="6"/>
  <c r="P4" i="6"/>
  <c r="P3" i="6"/>
  <c r="P8" i="6"/>
  <c r="G36" i="6" s="1"/>
  <c r="P5" i="6"/>
  <c r="P9" i="6"/>
  <c r="G37" i="6" s="1"/>
  <c r="P16" i="6"/>
  <c r="P17" i="6"/>
  <c r="P15" i="6"/>
  <c r="A8" i="5"/>
  <c r="D8" i="5" s="1"/>
  <c r="P33" i="6" l="1"/>
  <c r="P27" i="6"/>
  <c r="O4" i="5"/>
  <c r="O7" i="5"/>
  <c r="O5" i="5"/>
  <c r="O6" i="5"/>
  <c r="O3" i="5"/>
  <c r="I6" i="5"/>
  <c r="I5" i="5"/>
  <c r="I4" i="5"/>
  <c r="I7" i="5"/>
  <c r="I3" i="5"/>
  <c r="F6" i="5"/>
  <c r="F7" i="5"/>
  <c r="F4" i="5"/>
  <c r="F5" i="5"/>
  <c r="F3" i="5"/>
  <c r="G35" i="6"/>
  <c r="P26" i="6"/>
  <c r="P32" i="6"/>
  <c r="K23" i="1" s="1"/>
  <c r="G44" i="6"/>
  <c r="P25" i="6"/>
  <c r="G31" i="6"/>
  <c r="P20" i="6"/>
  <c r="P31" i="6"/>
  <c r="P34" i="6"/>
  <c r="P28" i="6"/>
  <c r="P22" i="6"/>
  <c r="G43" i="6"/>
  <c r="G45" i="6"/>
  <c r="G33" i="6"/>
  <c r="G41" i="6"/>
  <c r="G32" i="6"/>
  <c r="G40" i="6"/>
  <c r="A9" i="5"/>
  <c r="D9" i="5" s="1"/>
  <c r="P37" i="6" l="1"/>
  <c r="O8" i="5"/>
  <c r="I8" i="5"/>
  <c r="F8" i="5"/>
  <c r="C23" i="1"/>
  <c r="G23" i="1"/>
  <c r="P21" i="6"/>
  <c r="G39" i="6"/>
  <c r="W23" i="1"/>
  <c r="AA23" i="1"/>
  <c r="A10" i="5"/>
  <c r="D10" i="5" s="1"/>
  <c r="S23" i="1" l="1"/>
  <c r="O23" i="1"/>
  <c r="O9" i="5"/>
  <c r="F9" i="5"/>
  <c r="I9" i="5"/>
  <c r="A11" i="5"/>
  <c r="D11" i="5" s="1"/>
  <c r="O10" i="5" l="1"/>
  <c r="I10" i="5"/>
  <c r="F10" i="5"/>
  <c r="A12" i="5"/>
  <c r="D12" i="5" s="1"/>
  <c r="O11" i="5" l="1"/>
  <c r="I11" i="5"/>
  <c r="F11" i="5"/>
  <c r="A13" i="5"/>
  <c r="D13" i="5" s="1"/>
  <c r="O12" i="5" l="1"/>
  <c r="I12" i="5"/>
  <c r="F12" i="5"/>
  <c r="A14" i="5"/>
  <c r="D14" i="5" s="1"/>
  <c r="O13" i="5" l="1"/>
  <c r="P13" i="5" s="1"/>
  <c r="I13" i="5"/>
  <c r="J13" i="5" s="1"/>
  <c r="F13" i="5"/>
  <c r="P3" i="5"/>
  <c r="J4" i="5"/>
  <c r="J12" i="5"/>
  <c r="J9" i="5"/>
  <c r="J3" i="5"/>
  <c r="J8" i="5"/>
  <c r="J6" i="5"/>
  <c r="J5" i="5"/>
  <c r="J11" i="5"/>
  <c r="J10" i="5"/>
  <c r="J7" i="5"/>
  <c r="P6" i="5"/>
  <c r="P10" i="5"/>
  <c r="P11" i="5"/>
  <c r="P8" i="5"/>
  <c r="P4" i="5"/>
  <c r="P5" i="5"/>
  <c r="P7" i="5"/>
  <c r="P12" i="5"/>
  <c r="P9" i="5"/>
  <c r="A15" i="5"/>
  <c r="D15" i="5" s="1"/>
  <c r="O14" i="5" l="1"/>
  <c r="P14" i="5" s="1"/>
  <c r="I14" i="5"/>
  <c r="J14" i="5" s="1"/>
  <c r="F14" i="5"/>
  <c r="G14" i="5" s="1"/>
  <c r="K22" i="1"/>
  <c r="L3" i="5"/>
  <c r="M3" i="5" s="1"/>
  <c r="L5" i="5"/>
  <c r="M5" i="5" s="1"/>
  <c r="G5" i="5"/>
  <c r="L4" i="5"/>
  <c r="M4" i="5" s="1"/>
  <c r="G4" i="5"/>
  <c r="G10" i="5"/>
  <c r="L10" i="5"/>
  <c r="M10" i="5" s="1"/>
  <c r="L11" i="5"/>
  <c r="M11" i="5" s="1"/>
  <c r="G11" i="5"/>
  <c r="G7" i="5"/>
  <c r="L7" i="5"/>
  <c r="M7" i="5" s="1"/>
  <c r="G13" i="5"/>
  <c r="L13" i="5"/>
  <c r="M13" i="5" s="1"/>
  <c r="AA22" i="1"/>
  <c r="C22" i="1"/>
  <c r="G9" i="5"/>
  <c r="L9" i="5"/>
  <c r="M9" i="5" s="1"/>
  <c r="G12" i="5"/>
  <c r="L12" i="5"/>
  <c r="M12" i="5" s="1"/>
  <c r="G6" i="5"/>
  <c r="L6" i="5"/>
  <c r="M6" i="5" s="1"/>
  <c r="G8" i="5"/>
  <c r="L8" i="5"/>
  <c r="M8" i="5" s="1"/>
  <c r="G3" i="5"/>
  <c r="A16" i="5"/>
  <c r="D16" i="5" s="1"/>
  <c r="O15" i="5" l="1"/>
  <c r="P15" i="5" s="1"/>
  <c r="I15" i="5"/>
  <c r="J15" i="5" s="1"/>
  <c r="F15" i="5"/>
  <c r="L14" i="5"/>
  <c r="M14" i="5" s="1"/>
  <c r="S22" i="1"/>
  <c r="A17" i="5"/>
  <c r="D17" i="5" s="1"/>
  <c r="O16" i="5" l="1"/>
  <c r="P16" i="5" s="1"/>
  <c r="F16" i="5"/>
  <c r="I16" i="5"/>
  <c r="J16" i="5" s="1"/>
  <c r="L15" i="5"/>
  <c r="M15" i="5" s="1"/>
  <c r="G15" i="5"/>
  <c r="A18" i="5"/>
  <c r="D18" i="5" s="1"/>
  <c r="O17" i="5" l="1"/>
  <c r="P17" i="5" s="1"/>
  <c r="I17" i="5"/>
  <c r="J17" i="5" s="1"/>
  <c r="F17" i="5"/>
  <c r="G16" i="5"/>
  <c r="L16" i="5"/>
  <c r="M16" i="5" s="1"/>
  <c r="A19" i="5"/>
  <c r="D19" i="5" s="1"/>
  <c r="O18" i="5" l="1"/>
  <c r="P18" i="5" s="1"/>
  <c r="I18" i="5"/>
  <c r="J18" i="5" s="1"/>
  <c r="F18" i="5"/>
  <c r="L17" i="5"/>
  <c r="M17" i="5" s="1"/>
  <c r="G17" i="5"/>
  <c r="A20" i="5"/>
  <c r="D20" i="5" s="1"/>
  <c r="O19" i="5" l="1"/>
  <c r="P19" i="5" s="1"/>
  <c r="I19" i="5"/>
  <c r="J19" i="5" s="1"/>
  <c r="F19" i="5"/>
  <c r="G18" i="5"/>
  <c r="L18" i="5"/>
  <c r="M18" i="5" s="1"/>
  <c r="A21" i="5"/>
  <c r="D21" i="5" s="1"/>
  <c r="O20" i="5" l="1"/>
  <c r="P20" i="5" s="1"/>
  <c r="I20" i="5"/>
  <c r="J20" i="5" s="1"/>
  <c r="F20" i="5"/>
  <c r="L19" i="5"/>
  <c r="M19" i="5" s="1"/>
  <c r="G19" i="5"/>
  <c r="A22" i="5"/>
  <c r="D22" i="5" s="1"/>
  <c r="O21" i="5" l="1"/>
  <c r="P21" i="5" s="1"/>
  <c r="I21" i="5"/>
  <c r="J21" i="5" s="1"/>
  <c r="F21" i="5"/>
  <c r="G20" i="5"/>
  <c r="L20" i="5"/>
  <c r="M20" i="5" s="1"/>
  <c r="A23" i="5"/>
  <c r="D23" i="5" s="1"/>
  <c r="O22" i="5" l="1"/>
  <c r="P22" i="5" s="1"/>
  <c r="I22" i="5"/>
  <c r="J22" i="5" s="1"/>
  <c r="F22" i="5"/>
  <c r="G21" i="5"/>
  <c r="L21" i="5"/>
  <c r="M21" i="5" s="1"/>
  <c r="A24" i="5"/>
  <c r="D24" i="5" s="1"/>
  <c r="O23" i="5" l="1"/>
  <c r="P23" i="5" s="1"/>
  <c r="I23" i="5"/>
  <c r="J23" i="5" s="1"/>
  <c r="F23" i="5"/>
  <c r="G22" i="5"/>
  <c r="L22" i="5"/>
  <c r="M22" i="5" s="1"/>
  <c r="A25" i="5"/>
  <c r="D25" i="5" s="1"/>
  <c r="O24" i="5" l="1"/>
  <c r="P24" i="5" s="1"/>
  <c r="I24" i="5"/>
  <c r="J24" i="5" s="1"/>
  <c r="F24" i="5"/>
  <c r="L23" i="5"/>
  <c r="M23" i="5" s="1"/>
  <c r="G23" i="5"/>
  <c r="A26" i="5"/>
  <c r="D26" i="5" s="1"/>
  <c r="O25" i="5" l="1"/>
  <c r="P25" i="5" s="1"/>
  <c r="I25" i="5"/>
  <c r="J25" i="5" s="1"/>
  <c r="F25" i="5"/>
  <c r="L24" i="5"/>
  <c r="M24" i="5" s="1"/>
  <c r="G24" i="5"/>
  <c r="A27" i="5"/>
  <c r="D27" i="5" s="1"/>
  <c r="O26" i="5" l="1"/>
  <c r="P26" i="5" s="1"/>
  <c r="I26" i="5"/>
  <c r="J26" i="5" s="1"/>
  <c r="F26" i="5"/>
  <c r="L25" i="5"/>
  <c r="M25" i="5" s="1"/>
  <c r="G25" i="5"/>
  <c r="A28" i="5"/>
  <c r="D28" i="5" s="1"/>
  <c r="O27" i="5" l="1"/>
  <c r="P27" i="5" s="1"/>
  <c r="I27" i="5"/>
  <c r="J27" i="5" s="1"/>
  <c r="F27" i="5"/>
  <c r="L26" i="5"/>
  <c r="M26" i="5" s="1"/>
  <c r="G26" i="5"/>
  <c r="A29" i="5"/>
  <c r="D29" i="5" s="1"/>
  <c r="O28" i="5" l="1"/>
  <c r="P28" i="5" s="1"/>
  <c r="F28" i="5"/>
  <c r="I28" i="5"/>
  <c r="J28" i="5" s="1"/>
  <c r="G27" i="5"/>
  <c r="L27" i="5"/>
  <c r="M27" i="5" s="1"/>
  <c r="A30" i="5"/>
  <c r="D30" i="5" s="1"/>
  <c r="O29" i="5" l="1"/>
  <c r="P29" i="5" s="1"/>
  <c r="I29" i="5"/>
  <c r="J29" i="5" s="1"/>
  <c r="F29" i="5"/>
  <c r="L28" i="5"/>
  <c r="M28" i="5" s="1"/>
  <c r="G28" i="5"/>
  <c r="A31" i="5"/>
  <c r="D31" i="5" s="1"/>
  <c r="O30" i="5" l="1"/>
  <c r="P30" i="5" s="1"/>
  <c r="I30" i="5"/>
  <c r="J30" i="5" s="1"/>
  <c r="F30" i="5"/>
  <c r="G29" i="5"/>
  <c r="L29" i="5"/>
  <c r="M29" i="5" s="1"/>
  <c r="A32" i="5"/>
  <c r="D32" i="5" s="1"/>
  <c r="O31" i="5" l="1"/>
  <c r="P31" i="5" s="1"/>
  <c r="I31" i="5"/>
  <c r="J31" i="5" s="1"/>
  <c r="F31" i="5"/>
  <c r="L30" i="5"/>
  <c r="M30" i="5" s="1"/>
  <c r="G30" i="5"/>
  <c r="A33" i="5"/>
  <c r="D33" i="5" s="1"/>
  <c r="O32" i="5" l="1"/>
  <c r="P32" i="5" s="1"/>
  <c r="I32" i="5"/>
  <c r="J32" i="5" s="1"/>
  <c r="F32" i="5"/>
  <c r="L31" i="5"/>
  <c r="M31" i="5" s="1"/>
  <c r="G31" i="5"/>
  <c r="A34" i="5"/>
  <c r="D34" i="5" s="1"/>
  <c r="O33" i="5" l="1"/>
  <c r="P33" i="5" s="1"/>
  <c r="I33" i="5"/>
  <c r="J33" i="5" s="1"/>
  <c r="F33" i="5"/>
  <c r="L32" i="5"/>
  <c r="M32" i="5" s="1"/>
  <c r="G32" i="5"/>
  <c r="A35" i="5"/>
  <c r="D35" i="5" s="1"/>
  <c r="O34" i="5" l="1"/>
  <c r="P34" i="5" s="1"/>
  <c r="I34" i="5"/>
  <c r="J34" i="5" s="1"/>
  <c r="F34" i="5"/>
  <c r="G33" i="5"/>
  <c r="L33" i="5"/>
  <c r="M33" i="5" s="1"/>
  <c r="A36" i="5"/>
  <c r="D36" i="5" s="1"/>
  <c r="O35" i="5" l="1"/>
  <c r="P35" i="5" s="1"/>
  <c r="I35" i="5"/>
  <c r="J35" i="5" s="1"/>
  <c r="F35" i="5"/>
  <c r="L34" i="5"/>
  <c r="M34" i="5" s="1"/>
  <c r="G34" i="5"/>
  <c r="A37" i="5"/>
  <c r="D37" i="5" s="1"/>
  <c r="O36" i="5" l="1"/>
  <c r="P36" i="5" s="1"/>
  <c r="I36" i="5"/>
  <c r="J36" i="5" s="1"/>
  <c r="F36" i="5"/>
  <c r="L35" i="5"/>
  <c r="M35" i="5" s="1"/>
  <c r="G35" i="5"/>
  <c r="A38" i="5"/>
  <c r="D38" i="5" s="1"/>
  <c r="O37" i="5" l="1"/>
  <c r="P37" i="5" s="1"/>
  <c r="F37" i="5"/>
  <c r="I37" i="5"/>
  <c r="J37" i="5" s="1"/>
  <c r="L36" i="5"/>
  <c r="M36" i="5" s="1"/>
  <c r="G36" i="5"/>
  <c r="A39" i="5"/>
  <c r="D39" i="5" s="1"/>
  <c r="O38" i="5" l="1"/>
  <c r="P38" i="5" s="1"/>
  <c r="F38" i="5"/>
  <c r="I38" i="5"/>
  <c r="J38" i="5" s="1"/>
  <c r="G37" i="5"/>
  <c r="L37" i="5"/>
  <c r="M37" i="5" s="1"/>
  <c r="A40" i="5"/>
  <c r="D40" i="5" s="1"/>
  <c r="O39" i="5" l="1"/>
  <c r="P39" i="5" s="1"/>
  <c r="F39" i="5"/>
  <c r="I39" i="5"/>
  <c r="J39" i="5" s="1"/>
  <c r="L38" i="5"/>
  <c r="M38" i="5" s="1"/>
  <c r="G38" i="5"/>
  <c r="A41" i="5"/>
  <c r="D41" i="5" s="1"/>
  <c r="O40" i="5" l="1"/>
  <c r="P40" i="5" s="1"/>
  <c r="I40" i="5"/>
  <c r="J40" i="5" s="1"/>
  <c r="F40" i="5"/>
  <c r="G39" i="5"/>
  <c r="L39" i="5"/>
  <c r="M39" i="5" s="1"/>
  <c r="A42" i="5"/>
  <c r="D42" i="5" s="1"/>
  <c r="O41" i="5" l="1"/>
  <c r="P41" i="5" s="1"/>
  <c r="I41" i="5"/>
  <c r="J41" i="5" s="1"/>
  <c r="F41" i="5"/>
  <c r="L40" i="5"/>
  <c r="M40" i="5" s="1"/>
  <c r="G40" i="5"/>
  <c r="A43" i="5"/>
  <c r="D43" i="5" s="1"/>
  <c r="O42" i="5" l="1"/>
  <c r="P42" i="5" s="1"/>
  <c r="I42" i="5"/>
  <c r="J42" i="5" s="1"/>
  <c r="F42" i="5"/>
  <c r="G41" i="5"/>
  <c r="L41" i="5"/>
  <c r="M41" i="5" s="1"/>
  <c r="A44" i="5"/>
  <c r="D44" i="5" s="1"/>
  <c r="O43" i="5" l="1"/>
  <c r="P43" i="5" s="1"/>
  <c r="I43" i="5"/>
  <c r="J43" i="5" s="1"/>
  <c r="F43" i="5"/>
  <c r="G42" i="5"/>
  <c r="L42" i="5"/>
  <c r="M42" i="5" s="1"/>
  <c r="A45" i="5"/>
  <c r="D45" i="5" s="1"/>
  <c r="O44" i="5" l="1"/>
  <c r="P44" i="5" s="1"/>
  <c r="I44" i="5"/>
  <c r="J44" i="5" s="1"/>
  <c r="F44" i="5"/>
  <c r="L43" i="5"/>
  <c r="M43" i="5" s="1"/>
  <c r="G43" i="5"/>
  <c r="A46" i="5"/>
  <c r="D46" i="5" s="1"/>
  <c r="O45" i="5" l="1"/>
  <c r="P45" i="5" s="1"/>
  <c r="I45" i="5"/>
  <c r="J45" i="5" s="1"/>
  <c r="F45" i="5"/>
  <c r="G44" i="5"/>
  <c r="L44" i="5"/>
  <c r="M44" i="5" s="1"/>
  <c r="A47" i="5"/>
  <c r="D47" i="5" s="1"/>
  <c r="O46" i="5" l="1"/>
  <c r="P46" i="5" s="1"/>
  <c r="I46" i="5"/>
  <c r="J46" i="5" s="1"/>
  <c r="F46" i="5"/>
  <c r="G45" i="5"/>
  <c r="L45" i="5"/>
  <c r="M45" i="5" s="1"/>
  <c r="A48" i="5"/>
  <c r="D48" i="5" s="1"/>
  <c r="O47" i="5" l="1"/>
  <c r="P47" i="5" s="1"/>
  <c r="I47" i="5"/>
  <c r="J47" i="5" s="1"/>
  <c r="F47" i="5"/>
  <c r="G46" i="5"/>
  <c r="L46" i="5"/>
  <c r="M46" i="5" s="1"/>
  <c r="A49" i="5"/>
  <c r="D49" i="5" s="1"/>
  <c r="O48" i="5" l="1"/>
  <c r="P48" i="5" s="1"/>
  <c r="I48" i="5"/>
  <c r="J48" i="5" s="1"/>
  <c r="F48" i="5"/>
  <c r="G47" i="5"/>
  <c r="L47" i="5"/>
  <c r="M47" i="5" s="1"/>
  <c r="A50" i="5"/>
  <c r="D50" i="5" s="1"/>
  <c r="O49" i="5" l="1"/>
  <c r="P49" i="5" s="1"/>
  <c r="I49" i="5"/>
  <c r="J49" i="5" s="1"/>
  <c r="F49" i="5"/>
  <c r="L48" i="5"/>
  <c r="M48" i="5" s="1"/>
  <c r="G48" i="5"/>
  <c r="A51" i="5"/>
  <c r="D51" i="5" s="1"/>
  <c r="O50" i="5" l="1"/>
  <c r="P50" i="5" s="1"/>
  <c r="I50" i="5"/>
  <c r="J50" i="5" s="1"/>
  <c r="F50" i="5"/>
  <c r="G49" i="5"/>
  <c r="L49" i="5"/>
  <c r="M49" i="5" s="1"/>
  <c r="A52" i="5"/>
  <c r="D52" i="5" s="1"/>
  <c r="O51" i="5" l="1"/>
  <c r="P51" i="5" s="1"/>
  <c r="F51" i="5"/>
  <c r="I51" i="5"/>
  <c r="J51" i="5" s="1"/>
  <c r="L50" i="5"/>
  <c r="M50" i="5" s="1"/>
  <c r="G50" i="5"/>
  <c r="A53" i="5"/>
  <c r="D53" i="5" s="1"/>
  <c r="O52" i="5" l="1"/>
  <c r="P52" i="5" s="1"/>
  <c r="F52" i="5"/>
  <c r="I52" i="5"/>
  <c r="J52" i="5" s="1"/>
  <c r="G51" i="5"/>
  <c r="L51" i="5"/>
  <c r="M51" i="5" s="1"/>
  <c r="A54" i="5"/>
  <c r="D54" i="5" s="1"/>
  <c r="O53" i="5" l="1"/>
  <c r="P53" i="5" s="1"/>
  <c r="I53" i="5"/>
  <c r="J53" i="5" s="1"/>
  <c r="F53" i="5"/>
  <c r="G52" i="5"/>
  <c r="L52" i="5"/>
  <c r="M52" i="5" s="1"/>
  <c r="A55" i="5"/>
  <c r="D55" i="5" s="1"/>
  <c r="O54" i="5" l="1"/>
  <c r="P54" i="5" s="1"/>
  <c r="I54" i="5"/>
  <c r="J54" i="5" s="1"/>
  <c r="F54" i="5"/>
  <c r="L53" i="5"/>
  <c r="M53" i="5" s="1"/>
  <c r="G53" i="5"/>
  <c r="A56" i="5"/>
  <c r="D56" i="5" s="1"/>
  <c r="O55" i="5" l="1"/>
  <c r="P55" i="5" s="1"/>
  <c r="F55" i="5"/>
  <c r="I55" i="5"/>
  <c r="J55" i="5" s="1"/>
  <c r="G54" i="5"/>
  <c r="L54" i="5"/>
  <c r="M54" i="5" s="1"/>
  <c r="A57" i="5"/>
  <c r="D57" i="5" s="1"/>
  <c r="O56" i="5" l="1"/>
  <c r="P56" i="5" s="1"/>
  <c r="I56" i="5"/>
  <c r="J56" i="5" s="1"/>
  <c r="F56" i="5"/>
  <c r="G55" i="5"/>
  <c r="L55" i="5"/>
  <c r="M55" i="5" s="1"/>
  <c r="A58" i="5"/>
  <c r="D58" i="5" s="1"/>
  <c r="O57" i="5" l="1"/>
  <c r="P57" i="5" s="1"/>
  <c r="I57" i="5"/>
  <c r="J57" i="5" s="1"/>
  <c r="F57" i="5"/>
  <c r="G56" i="5"/>
  <c r="L56" i="5"/>
  <c r="M56" i="5" s="1"/>
  <c r="A59" i="5"/>
  <c r="D59" i="5" s="1"/>
  <c r="O58" i="5" l="1"/>
  <c r="P58" i="5" s="1"/>
  <c r="I58" i="5"/>
  <c r="J58" i="5" s="1"/>
  <c r="F58" i="5"/>
  <c r="G57" i="5"/>
  <c r="L57" i="5"/>
  <c r="M57" i="5" s="1"/>
  <c r="A60" i="5"/>
  <c r="D60" i="5" s="1"/>
  <c r="O59" i="5" l="1"/>
  <c r="P59" i="5" s="1"/>
  <c r="I59" i="5"/>
  <c r="J59" i="5" s="1"/>
  <c r="F59" i="5"/>
  <c r="G58" i="5"/>
  <c r="L58" i="5"/>
  <c r="M58" i="5" s="1"/>
  <c r="A61" i="5"/>
  <c r="D61" i="5" s="1"/>
  <c r="O60" i="5" l="1"/>
  <c r="P60" i="5" s="1"/>
  <c r="I60" i="5"/>
  <c r="J60" i="5" s="1"/>
  <c r="F60" i="5"/>
  <c r="G59" i="5"/>
  <c r="L59" i="5"/>
  <c r="M59" i="5" s="1"/>
  <c r="A62" i="5"/>
  <c r="D62" i="5" s="1"/>
  <c r="O61" i="5" l="1"/>
  <c r="P61" i="5" s="1"/>
  <c r="I61" i="5"/>
  <c r="J61" i="5" s="1"/>
  <c r="F61" i="5"/>
  <c r="L60" i="5"/>
  <c r="M60" i="5" s="1"/>
  <c r="G60" i="5"/>
  <c r="A63" i="5"/>
  <c r="D63" i="5" s="1"/>
  <c r="O62" i="5" l="1"/>
  <c r="P62" i="5" s="1"/>
  <c r="I62" i="5"/>
  <c r="J62" i="5" s="1"/>
  <c r="F62" i="5"/>
  <c r="G61" i="5"/>
  <c r="L61" i="5"/>
  <c r="M61" i="5" s="1"/>
  <c r="A64" i="5"/>
  <c r="D64" i="5" s="1"/>
  <c r="O63" i="5" l="1"/>
  <c r="P63" i="5" s="1"/>
  <c r="I63" i="5"/>
  <c r="J63" i="5" s="1"/>
  <c r="F63" i="5"/>
  <c r="G62" i="5"/>
  <c r="L62" i="5"/>
  <c r="M62" i="5" s="1"/>
  <c r="A65" i="5"/>
  <c r="D65" i="5" s="1"/>
  <c r="O64" i="5" l="1"/>
  <c r="P64" i="5" s="1"/>
  <c r="I64" i="5"/>
  <c r="J64" i="5" s="1"/>
  <c r="F64" i="5"/>
  <c r="G63" i="5"/>
  <c r="L63" i="5"/>
  <c r="M63" i="5" s="1"/>
  <c r="A66" i="5"/>
  <c r="D66" i="5" s="1"/>
  <c r="O65" i="5" l="1"/>
  <c r="P65" i="5" s="1"/>
  <c r="I65" i="5"/>
  <c r="J65" i="5" s="1"/>
  <c r="F65" i="5"/>
  <c r="G64" i="5"/>
  <c r="L64" i="5"/>
  <c r="M64" i="5" s="1"/>
  <c r="A67" i="5"/>
  <c r="D67" i="5" s="1"/>
  <c r="O66" i="5" l="1"/>
  <c r="P66" i="5" s="1"/>
  <c r="F66" i="5"/>
  <c r="I66" i="5"/>
  <c r="J66" i="5" s="1"/>
  <c r="L65" i="5"/>
  <c r="M65" i="5" s="1"/>
  <c r="G65" i="5"/>
  <c r="A68" i="5"/>
  <c r="D68" i="5" s="1"/>
  <c r="O67" i="5" l="1"/>
  <c r="P67" i="5" s="1"/>
  <c r="I67" i="5"/>
  <c r="J67" i="5" s="1"/>
  <c r="F67" i="5"/>
  <c r="G66" i="5"/>
  <c r="L66" i="5"/>
  <c r="M66" i="5" s="1"/>
  <c r="A69" i="5"/>
  <c r="D69" i="5" s="1"/>
  <c r="O68" i="5" l="1"/>
  <c r="P68" i="5" s="1"/>
  <c r="I68" i="5"/>
  <c r="J68" i="5" s="1"/>
  <c r="F68" i="5"/>
  <c r="L67" i="5"/>
  <c r="M67" i="5" s="1"/>
  <c r="G67" i="5"/>
  <c r="A70" i="5"/>
  <c r="D70" i="5" s="1"/>
  <c r="O69" i="5" l="1"/>
  <c r="P69" i="5" s="1"/>
  <c r="I69" i="5"/>
  <c r="J69" i="5" s="1"/>
  <c r="F69" i="5"/>
  <c r="G68" i="5"/>
  <c r="L68" i="5"/>
  <c r="M68" i="5" s="1"/>
  <c r="A71" i="5"/>
  <c r="D71" i="5" s="1"/>
  <c r="O70" i="5" l="1"/>
  <c r="P70" i="5" s="1"/>
  <c r="I70" i="5"/>
  <c r="J70" i="5" s="1"/>
  <c r="F70" i="5"/>
  <c r="L69" i="5"/>
  <c r="M69" i="5" s="1"/>
  <c r="G69" i="5"/>
  <c r="A72" i="5"/>
  <c r="D72" i="5" s="1"/>
  <c r="O71" i="5" l="1"/>
  <c r="P71" i="5" s="1"/>
  <c r="F71" i="5"/>
  <c r="I71" i="5"/>
  <c r="J71" i="5" s="1"/>
  <c r="L70" i="5"/>
  <c r="M70" i="5" s="1"/>
  <c r="G70" i="5"/>
  <c r="A73" i="5"/>
  <c r="D73" i="5" s="1"/>
  <c r="O72" i="5" l="1"/>
  <c r="P72" i="5" s="1"/>
  <c r="I72" i="5"/>
  <c r="J72" i="5" s="1"/>
  <c r="F72" i="5"/>
  <c r="G71" i="5"/>
  <c r="L71" i="5"/>
  <c r="M71" i="5" s="1"/>
  <c r="A74" i="5"/>
  <c r="D74" i="5" s="1"/>
  <c r="O73" i="5" l="1"/>
  <c r="P73" i="5" s="1"/>
  <c r="I73" i="5"/>
  <c r="J73" i="5" s="1"/>
  <c r="F73" i="5"/>
  <c r="L72" i="5"/>
  <c r="M72" i="5" s="1"/>
  <c r="G72" i="5"/>
  <c r="A75" i="5"/>
  <c r="D75" i="5" s="1"/>
  <c r="O74" i="5" l="1"/>
  <c r="P74" i="5" s="1"/>
  <c r="I74" i="5"/>
  <c r="J74" i="5" s="1"/>
  <c r="F74" i="5"/>
  <c r="L73" i="5"/>
  <c r="M73" i="5" s="1"/>
  <c r="G73" i="5"/>
  <c r="A76" i="5"/>
  <c r="D76" i="5" s="1"/>
  <c r="O75" i="5" l="1"/>
  <c r="P75" i="5" s="1"/>
  <c r="I75" i="5"/>
  <c r="J75" i="5" s="1"/>
  <c r="F75" i="5"/>
  <c r="G74" i="5"/>
  <c r="L74" i="5"/>
  <c r="M74" i="5" s="1"/>
  <c r="A77" i="5"/>
  <c r="D77" i="5" s="1"/>
  <c r="O76" i="5" l="1"/>
  <c r="P76" i="5" s="1"/>
  <c r="I76" i="5"/>
  <c r="J76" i="5" s="1"/>
  <c r="F76" i="5"/>
  <c r="G75" i="5"/>
  <c r="L75" i="5"/>
  <c r="M75" i="5" s="1"/>
  <c r="A78" i="5"/>
  <c r="D78" i="5" s="1"/>
  <c r="O77" i="5" l="1"/>
  <c r="P77" i="5" s="1"/>
  <c r="I77" i="5"/>
  <c r="J77" i="5" s="1"/>
  <c r="F77" i="5"/>
  <c r="G76" i="5"/>
  <c r="L76" i="5"/>
  <c r="M76" i="5" s="1"/>
  <c r="A79" i="5"/>
  <c r="D79" i="5" s="1"/>
  <c r="O78" i="5" l="1"/>
  <c r="P78" i="5" s="1"/>
  <c r="I78" i="5"/>
  <c r="J78" i="5" s="1"/>
  <c r="F78" i="5"/>
  <c r="G77" i="5"/>
  <c r="L77" i="5"/>
  <c r="M77" i="5" s="1"/>
  <c r="A80" i="5"/>
  <c r="D80" i="5" s="1"/>
  <c r="O79" i="5" l="1"/>
  <c r="P79" i="5" s="1"/>
  <c r="I79" i="5"/>
  <c r="J79" i="5" s="1"/>
  <c r="F79" i="5"/>
  <c r="G78" i="5"/>
  <c r="L78" i="5"/>
  <c r="M78" i="5" s="1"/>
  <c r="A81" i="5"/>
  <c r="D81" i="5" s="1"/>
  <c r="O80" i="5" l="1"/>
  <c r="P80" i="5" s="1"/>
  <c r="I80" i="5"/>
  <c r="J80" i="5" s="1"/>
  <c r="F80" i="5"/>
  <c r="G79" i="5"/>
  <c r="L79" i="5"/>
  <c r="M79" i="5" s="1"/>
  <c r="A82" i="5"/>
  <c r="D82" i="5" s="1"/>
  <c r="O81" i="5" l="1"/>
  <c r="P81" i="5" s="1"/>
  <c r="I81" i="5"/>
  <c r="J81" i="5" s="1"/>
  <c r="F81" i="5"/>
  <c r="G80" i="5"/>
  <c r="L80" i="5"/>
  <c r="M80" i="5" s="1"/>
  <c r="A83" i="5"/>
  <c r="D83" i="5" s="1"/>
  <c r="O82" i="5" l="1"/>
  <c r="P82" i="5" s="1"/>
  <c r="I82" i="5"/>
  <c r="J82" i="5" s="1"/>
  <c r="F82" i="5"/>
  <c r="L81" i="5"/>
  <c r="M81" i="5" s="1"/>
  <c r="G81" i="5"/>
  <c r="A84" i="5"/>
  <c r="D84" i="5" s="1"/>
  <c r="O83" i="5" l="1"/>
  <c r="P83" i="5" s="1"/>
  <c r="I83" i="5"/>
  <c r="J83" i="5" s="1"/>
  <c r="F83" i="5"/>
  <c r="L82" i="5"/>
  <c r="M82" i="5" s="1"/>
  <c r="G82" i="5"/>
  <c r="A85" i="5"/>
  <c r="D85" i="5" s="1"/>
  <c r="O84" i="5" l="1"/>
  <c r="P84" i="5" s="1"/>
  <c r="I84" i="5"/>
  <c r="J84" i="5" s="1"/>
  <c r="F84" i="5"/>
  <c r="L83" i="5"/>
  <c r="M83" i="5" s="1"/>
  <c r="G83" i="5"/>
  <c r="A86" i="5"/>
  <c r="D86" i="5" s="1"/>
  <c r="O85" i="5" l="1"/>
  <c r="P85" i="5" s="1"/>
  <c r="I85" i="5"/>
  <c r="J85" i="5" s="1"/>
  <c r="F85" i="5"/>
  <c r="L84" i="5"/>
  <c r="M84" i="5" s="1"/>
  <c r="G84" i="5"/>
  <c r="A87" i="5"/>
  <c r="D87" i="5" s="1"/>
  <c r="O86" i="5" l="1"/>
  <c r="P86" i="5" s="1"/>
  <c r="I86" i="5"/>
  <c r="J86" i="5" s="1"/>
  <c r="F86" i="5"/>
  <c r="G85" i="5"/>
  <c r="L85" i="5"/>
  <c r="M85" i="5" s="1"/>
  <c r="A88" i="5"/>
  <c r="D88" i="5" s="1"/>
  <c r="O87" i="5" l="1"/>
  <c r="P87" i="5" s="1"/>
  <c r="I87" i="5"/>
  <c r="J87" i="5" s="1"/>
  <c r="F87" i="5"/>
  <c r="G86" i="5"/>
  <c r="L86" i="5"/>
  <c r="M86" i="5" s="1"/>
  <c r="A89" i="5"/>
  <c r="D89" i="5" s="1"/>
  <c r="O88" i="5" l="1"/>
  <c r="P88" i="5" s="1"/>
  <c r="I88" i="5"/>
  <c r="J88" i="5" s="1"/>
  <c r="F88" i="5"/>
  <c r="L87" i="5"/>
  <c r="M87" i="5" s="1"/>
  <c r="G87" i="5"/>
  <c r="A90" i="5"/>
  <c r="D90" i="5" s="1"/>
  <c r="O89" i="5" l="1"/>
  <c r="P89" i="5" s="1"/>
  <c r="I89" i="5"/>
  <c r="J89" i="5" s="1"/>
  <c r="F89" i="5"/>
  <c r="L88" i="5"/>
  <c r="M88" i="5" s="1"/>
  <c r="G88" i="5"/>
  <c r="A91" i="5"/>
  <c r="D91" i="5" s="1"/>
  <c r="O90" i="5" l="1"/>
  <c r="P90" i="5" s="1"/>
  <c r="I90" i="5"/>
  <c r="J90" i="5" s="1"/>
  <c r="F90" i="5"/>
  <c r="G89" i="5"/>
  <c r="L89" i="5"/>
  <c r="M89" i="5" s="1"/>
  <c r="A92" i="5"/>
  <c r="D92" i="5" s="1"/>
  <c r="O91" i="5" l="1"/>
  <c r="P91" i="5" s="1"/>
  <c r="I91" i="5"/>
  <c r="J91" i="5" s="1"/>
  <c r="F91" i="5"/>
  <c r="G90" i="5"/>
  <c r="L90" i="5"/>
  <c r="M90" i="5" s="1"/>
  <c r="A93" i="5"/>
  <c r="D93" i="5" s="1"/>
  <c r="O92" i="5" l="1"/>
  <c r="P92" i="5" s="1"/>
  <c r="I92" i="5"/>
  <c r="J92" i="5" s="1"/>
  <c r="F92" i="5"/>
  <c r="G91" i="5"/>
  <c r="L91" i="5"/>
  <c r="M91" i="5" s="1"/>
  <c r="A94" i="5"/>
  <c r="D94" i="5" s="1"/>
  <c r="O93" i="5" l="1"/>
  <c r="P93" i="5" s="1"/>
  <c r="I93" i="5"/>
  <c r="J93" i="5" s="1"/>
  <c r="F93" i="5"/>
  <c r="G92" i="5"/>
  <c r="L92" i="5"/>
  <c r="M92" i="5" s="1"/>
  <c r="A95" i="5"/>
  <c r="D95" i="5" s="1"/>
  <c r="O94" i="5" l="1"/>
  <c r="P94" i="5" s="1"/>
  <c r="I94" i="5"/>
  <c r="J94" i="5" s="1"/>
  <c r="F94" i="5"/>
  <c r="G93" i="5"/>
  <c r="L93" i="5"/>
  <c r="M93" i="5" s="1"/>
  <c r="A96" i="5"/>
  <c r="D96" i="5" s="1"/>
  <c r="O95" i="5" l="1"/>
  <c r="P95" i="5" s="1"/>
  <c r="I95" i="5"/>
  <c r="J95" i="5" s="1"/>
  <c r="F95" i="5"/>
  <c r="G94" i="5"/>
  <c r="L94" i="5"/>
  <c r="M94" i="5" s="1"/>
  <c r="A97" i="5"/>
  <c r="D97" i="5" s="1"/>
  <c r="O96" i="5" l="1"/>
  <c r="P96" i="5" s="1"/>
  <c r="I96" i="5"/>
  <c r="J96" i="5" s="1"/>
  <c r="F96" i="5"/>
  <c r="G95" i="5"/>
  <c r="L95" i="5"/>
  <c r="M95" i="5" s="1"/>
  <c r="A98" i="5"/>
  <c r="D98" i="5" s="1"/>
  <c r="O97" i="5" l="1"/>
  <c r="P97" i="5" s="1"/>
  <c r="I97" i="5"/>
  <c r="J97" i="5" s="1"/>
  <c r="F97" i="5"/>
  <c r="G96" i="5"/>
  <c r="L96" i="5"/>
  <c r="M96" i="5" s="1"/>
  <c r="A99" i="5"/>
  <c r="D99" i="5" s="1"/>
  <c r="O98" i="5" l="1"/>
  <c r="P98" i="5" s="1"/>
  <c r="I98" i="5"/>
  <c r="J98" i="5" s="1"/>
  <c r="F98" i="5"/>
  <c r="L97" i="5"/>
  <c r="M97" i="5" s="1"/>
  <c r="G97" i="5"/>
  <c r="A100" i="5"/>
  <c r="D100" i="5" s="1"/>
  <c r="O99" i="5" l="1"/>
  <c r="P99" i="5" s="1"/>
  <c r="I99" i="5"/>
  <c r="J99" i="5" s="1"/>
  <c r="F99" i="5"/>
  <c r="L98" i="5"/>
  <c r="M98" i="5" s="1"/>
  <c r="G98" i="5"/>
  <c r="A101" i="5"/>
  <c r="D101" i="5" s="1"/>
  <c r="O100" i="5" l="1"/>
  <c r="P100" i="5" s="1"/>
  <c r="I100" i="5"/>
  <c r="J100" i="5" s="1"/>
  <c r="F100" i="5"/>
  <c r="G99" i="5"/>
  <c r="L99" i="5"/>
  <c r="M99" i="5" s="1"/>
  <c r="A102" i="5"/>
  <c r="D102" i="5" s="1"/>
  <c r="O101" i="5" l="1"/>
  <c r="P101" i="5" s="1"/>
  <c r="I101" i="5"/>
  <c r="J101" i="5" s="1"/>
  <c r="F101" i="5"/>
  <c r="L100" i="5"/>
  <c r="M100" i="5" s="1"/>
  <c r="G100" i="5"/>
  <c r="A103" i="5"/>
  <c r="D103" i="5" s="1"/>
  <c r="O102" i="5" l="1"/>
  <c r="P102" i="5" s="1"/>
  <c r="I102" i="5"/>
  <c r="J102" i="5" s="1"/>
  <c r="F102" i="5"/>
  <c r="G101" i="5"/>
  <c r="L101" i="5"/>
  <c r="M101" i="5" s="1"/>
  <c r="A104" i="5"/>
  <c r="D104" i="5" s="1"/>
  <c r="O103" i="5" l="1"/>
  <c r="P103" i="5" s="1"/>
  <c r="I103" i="5"/>
  <c r="J103" i="5" s="1"/>
  <c r="F103" i="5"/>
  <c r="G102" i="5"/>
  <c r="L102" i="5"/>
  <c r="M102" i="5" s="1"/>
  <c r="A105" i="5"/>
  <c r="D105" i="5" s="1"/>
  <c r="O104" i="5" l="1"/>
  <c r="P104" i="5" s="1"/>
  <c r="F104" i="5"/>
  <c r="I104" i="5"/>
  <c r="J104" i="5" s="1"/>
  <c r="L103" i="5"/>
  <c r="M103" i="5" s="1"/>
  <c r="G103" i="5"/>
  <c r="A106" i="5"/>
  <c r="D106" i="5" s="1"/>
  <c r="O105" i="5" l="1"/>
  <c r="P105" i="5" s="1"/>
  <c r="I105" i="5"/>
  <c r="J105" i="5" s="1"/>
  <c r="F105" i="5"/>
  <c r="G104" i="5"/>
  <c r="L104" i="5"/>
  <c r="M104" i="5" s="1"/>
  <c r="A107" i="5"/>
  <c r="D107" i="5" s="1"/>
  <c r="O106" i="5" l="1"/>
  <c r="P106" i="5" s="1"/>
  <c r="I106" i="5"/>
  <c r="J106" i="5" s="1"/>
  <c r="F106" i="5"/>
  <c r="L105" i="5"/>
  <c r="M105" i="5" s="1"/>
  <c r="G105" i="5"/>
  <c r="A108" i="5"/>
  <c r="D108" i="5" s="1"/>
  <c r="O107" i="5" l="1"/>
  <c r="P107" i="5" s="1"/>
  <c r="I107" i="5"/>
  <c r="J107" i="5" s="1"/>
  <c r="F107" i="5"/>
  <c r="L106" i="5"/>
  <c r="M106" i="5" s="1"/>
  <c r="G106" i="5"/>
  <c r="A109" i="5"/>
  <c r="D109" i="5" s="1"/>
  <c r="O108" i="5" l="1"/>
  <c r="P108" i="5" s="1"/>
  <c r="I108" i="5"/>
  <c r="J108" i="5" s="1"/>
  <c r="F108" i="5"/>
  <c r="G107" i="5"/>
  <c r="L107" i="5"/>
  <c r="M107" i="5" s="1"/>
  <c r="A110" i="5"/>
  <c r="D110" i="5" s="1"/>
  <c r="O109" i="5" l="1"/>
  <c r="P109" i="5" s="1"/>
  <c r="I109" i="5"/>
  <c r="J109" i="5" s="1"/>
  <c r="F109" i="5"/>
  <c r="L108" i="5"/>
  <c r="M108" i="5" s="1"/>
  <c r="G108" i="5"/>
  <c r="A111" i="5"/>
  <c r="D111" i="5" s="1"/>
  <c r="O110" i="5" l="1"/>
  <c r="P110" i="5" s="1"/>
  <c r="I110" i="5"/>
  <c r="J110" i="5" s="1"/>
  <c r="F110" i="5"/>
  <c r="L109" i="5"/>
  <c r="M109" i="5" s="1"/>
  <c r="G109" i="5"/>
  <c r="A112" i="5"/>
  <c r="D112" i="5" s="1"/>
  <c r="O111" i="5" l="1"/>
  <c r="P111" i="5" s="1"/>
  <c r="I111" i="5"/>
  <c r="J111" i="5" s="1"/>
  <c r="F111" i="5"/>
  <c r="G110" i="5"/>
  <c r="L110" i="5"/>
  <c r="M110" i="5" s="1"/>
  <c r="A113" i="5"/>
  <c r="D113" i="5" s="1"/>
  <c r="O112" i="5" l="1"/>
  <c r="P112" i="5" s="1"/>
  <c r="I112" i="5"/>
  <c r="J112" i="5" s="1"/>
  <c r="F112" i="5"/>
  <c r="L111" i="5"/>
  <c r="M111" i="5" s="1"/>
  <c r="G111" i="5"/>
  <c r="A114" i="5"/>
  <c r="D114" i="5" s="1"/>
  <c r="O113" i="5" l="1"/>
  <c r="P113" i="5" s="1"/>
  <c r="I113" i="5"/>
  <c r="J113" i="5" s="1"/>
  <c r="F113" i="5"/>
  <c r="L112" i="5"/>
  <c r="M112" i="5" s="1"/>
  <c r="G112" i="5"/>
  <c r="A115" i="5"/>
  <c r="D115" i="5" s="1"/>
  <c r="O114" i="5" l="1"/>
  <c r="P114" i="5" s="1"/>
  <c r="I114" i="5"/>
  <c r="J114" i="5" s="1"/>
  <c r="F114" i="5"/>
  <c r="L113" i="5"/>
  <c r="M113" i="5" s="1"/>
  <c r="G113" i="5"/>
  <c r="A116" i="5"/>
  <c r="D116" i="5" s="1"/>
  <c r="O115" i="5" l="1"/>
  <c r="P115" i="5" s="1"/>
  <c r="F115" i="5"/>
  <c r="I115" i="5"/>
  <c r="J115" i="5" s="1"/>
  <c r="L114" i="5"/>
  <c r="M114" i="5" s="1"/>
  <c r="G114" i="5"/>
  <c r="A117" i="5"/>
  <c r="D117" i="5" s="1"/>
  <c r="O116" i="5" l="1"/>
  <c r="P116" i="5" s="1"/>
  <c r="I116" i="5"/>
  <c r="J116" i="5" s="1"/>
  <c r="F116" i="5"/>
  <c r="L115" i="5"/>
  <c r="M115" i="5" s="1"/>
  <c r="G115" i="5"/>
  <c r="A118" i="5"/>
  <c r="D118" i="5" s="1"/>
  <c r="O117" i="5" l="1"/>
  <c r="P117" i="5" s="1"/>
  <c r="I117" i="5"/>
  <c r="J117" i="5" s="1"/>
  <c r="F117" i="5"/>
  <c r="L116" i="5"/>
  <c r="M116" i="5" s="1"/>
  <c r="G116" i="5"/>
  <c r="A119" i="5"/>
  <c r="D119" i="5" s="1"/>
  <c r="O118" i="5" l="1"/>
  <c r="P118" i="5" s="1"/>
  <c r="I118" i="5"/>
  <c r="J118" i="5" s="1"/>
  <c r="F118" i="5"/>
  <c r="G117" i="5"/>
  <c r="L117" i="5"/>
  <c r="M117" i="5" s="1"/>
  <c r="A120" i="5"/>
  <c r="D120" i="5" s="1"/>
  <c r="O119" i="5" l="1"/>
  <c r="P119" i="5" s="1"/>
  <c r="F119" i="5"/>
  <c r="I119" i="5"/>
  <c r="J119" i="5" s="1"/>
  <c r="G118" i="5"/>
  <c r="L118" i="5"/>
  <c r="M118" i="5" s="1"/>
  <c r="A121" i="5"/>
  <c r="D121" i="5" s="1"/>
  <c r="O120" i="5" l="1"/>
  <c r="P120" i="5" s="1"/>
  <c r="I120" i="5"/>
  <c r="J120" i="5" s="1"/>
  <c r="F120" i="5"/>
  <c r="G119" i="5"/>
  <c r="L119" i="5"/>
  <c r="M119" i="5" s="1"/>
  <c r="A122" i="5"/>
  <c r="D122" i="5" s="1"/>
  <c r="O121" i="5" l="1"/>
  <c r="P121" i="5" s="1"/>
  <c r="I121" i="5"/>
  <c r="J121" i="5" s="1"/>
  <c r="F121" i="5"/>
  <c r="L120" i="5"/>
  <c r="M120" i="5" s="1"/>
  <c r="G120" i="5"/>
  <c r="A123" i="5"/>
  <c r="D123" i="5" s="1"/>
  <c r="O122" i="5" l="1"/>
  <c r="P122" i="5" s="1"/>
  <c r="I122" i="5"/>
  <c r="J122" i="5" s="1"/>
  <c r="F122" i="5"/>
  <c r="G121" i="5"/>
  <c r="L121" i="5"/>
  <c r="M121" i="5" s="1"/>
  <c r="A124" i="5"/>
  <c r="D124" i="5" s="1"/>
  <c r="O123" i="5" l="1"/>
  <c r="P123" i="5" s="1"/>
  <c r="I123" i="5"/>
  <c r="J123" i="5" s="1"/>
  <c r="F123" i="5"/>
  <c r="L122" i="5"/>
  <c r="M122" i="5" s="1"/>
  <c r="G122" i="5"/>
  <c r="A125" i="5"/>
  <c r="D125" i="5" s="1"/>
  <c r="O124" i="5" l="1"/>
  <c r="P124" i="5" s="1"/>
  <c r="I124" i="5"/>
  <c r="J124" i="5" s="1"/>
  <c r="F124" i="5"/>
  <c r="G123" i="5"/>
  <c r="L123" i="5"/>
  <c r="M123" i="5" s="1"/>
  <c r="A126" i="5"/>
  <c r="D126" i="5" s="1"/>
  <c r="O125" i="5" l="1"/>
  <c r="P125" i="5" s="1"/>
  <c r="I125" i="5"/>
  <c r="J125" i="5" s="1"/>
  <c r="F125" i="5"/>
  <c r="L124" i="5"/>
  <c r="M124" i="5" s="1"/>
  <c r="G124" i="5"/>
  <c r="A127" i="5"/>
  <c r="D127" i="5" s="1"/>
  <c r="O126" i="5" l="1"/>
  <c r="P126" i="5" s="1"/>
  <c r="I126" i="5"/>
  <c r="J126" i="5" s="1"/>
  <c r="F126" i="5"/>
  <c r="G125" i="5"/>
  <c r="L125" i="5"/>
  <c r="M125" i="5" s="1"/>
  <c r="A128" i="5"/>
  <c r="D128" i="5" s="1"/>
  <c r="O127" i="5" l="1"/>
  <c r="P127" i="5" s="1"/>
  <c r="I127" i="5"/>
  <c r="J127" i="5" s="1"/>
  <c r="F127" i="5"/>
  <c r="L126" i="5"/>
  <c r="M126" i="5" s="1"/>
  <c r="G126" i="5"/>
  <c r="A129" i="5"/>
  <c r="D129" i="5" s="1"/>
  <c r="O128" i="5" l="1"/>
  <c r="P128" i="5" s="1"/>
  <c r="I128" i="5"/>
  <c r="J128" i="5" s="1"/>
  <c r="F128" i="5"/>
  <c r="G127" i="5"/>
  <c r="L127" i="5"/>
  <c r="M127" i="5" s="1"/>
  <c r="A130" i="5"/>
  <c r="D130" i="5" s="1"/>
  <c r="O129" i="5" l="1"/>
  <c r="P129" i="5" s="1"/>
  <c r="I129" i="5"/>
  <c r="J129" i="5" s="1"/>
  <c r="F129" i="5"/>
  <c r="G128" i="5"/>
  <c r="L128" i="5"/>
  <c r="M128" i="5" s="1"/>
  <c r="A131" i="5"/>
  <c r="D131" i="5" s="1"/>
  <c r="O130" i="5" l="1"/>
  <c r="P130" i="5" s="1"/>
  <c r="F130" i="5"/>
  <c r="I130" i="5"/>
  <c r="J130" i="5" s="1"/>
  <c r="L129" i="5"/>
  <c r="M129" i="5" s="1"/>
  <c r="G129" i="5"/>
  <c r="A132" i="5"/>
  <c r="D132" i="5" s="1"/>
  <c r="O131" i="5" l="1"/>
  <c r="P131" i="5" s="1"/>
  <c r="I131" i="5"/>
  <c r="J131" i="5" s="1"/>
  <c r="F131" i="5"/>
  <c r="L130" i="5"/>
  <c r="M130" i="5" s="1"/>
  <c r="G130" i="5"/>
  <c r="A133" i="5"/>
  <c r="D133" i="5" s="1"/>
  <c r="O132" i="5" l="1"/>
  <c r="P132" i="5" s="1"/>
  <c r="I132" i="5"/>
  <c r="J132" i="5" s="1"/>
  <c r="F132" i="5"/>
  <c r="G131" i="5"/>
  <c r="L131" i="5"/>
  <c r="M131" i="5" s="1"/>
  <c r="A134" i="5"/>
  <c r="D134" i="5" s="1"/>
  <c r="O133" i="5" l="1"/>
  <c r="P133" i="5" s="1"/>
  <c r="I133" i="5"/>
  <c r="J133" i="5" s="1"/>
  <c r="F133" i="5"/>
  <c r="G132" i="5"/>
  <c r="L132" i="5"/>
  <c r="M132" i="5" s="1"/>
  <c r="A135" i="5"/>
  <c r="D135" i="5" s="1"/>
  <c r="O134" i="5" l="1"/>
  <c r="P134" i="5" s="1"/>
  <c r="I134" i="5"/>
  <c r="J134" i="5" s="1"/>
  <c r="F134" i="5"/>
  <c r="G133" i="5"/>
  <c r="L133" i="5"/>
  <c r="M133" i="5" s="1"/>
  <c r="A136" i="5"/>
  <c r="D136" i="5" s="1"/>
  <c r="O135" i="5" l="1"/>
  <c r="P135" i="5" s="1"/>
  <c r="I135" i="5"/>
  <c r="J135" i="5" s="1"/>
  <c r="F135" i="5"/>
  <c r="G134" i="5"/>
  <c r="L134" i="5"/>
  <c r="M134" i="5" s="1"/>
  <c r="A137" i="5"/>
  <c r="D137" i="5" s="1"/>
  <c r="O136" i="5" l="1"/>
  <c r="P136" i="5" s="1"/>
  <c r="I136" i="5"/>
  <c r="J136" i="5" s="1"/>
  <c r="F136" i="5"/>
  <c r="L135" i="5"/>
  <c r="M135" i="5" s="1"/>
  <c r="G135" i="5"/>
  <c r="A138" i="5"/>
  <c r="D138" i="5" s="1"/>
  <c r="O137" i="5" l="1"/>
  <c r="P137" i="5" s="1"/>
  <c r="I137" i="5"/>
  <c r="J137" i="5" s="1"/>
  <c r="F137" i="5"/>
  <c r="L136" i="5"/>
  <c r="M136" i="5" s="1"/>
  <c r="G136" i="5"/>
  <c r="A139" i="5"/>
  <c r="D139" i="5" s="1"/>
  <c r="O138" i="5" l="1"/>
  <c r="P138" i="5" s="1"/>
  <c r="I138" i="5"/>
  <c r="J138" i="5" s="1"/>
  <c r="F138" i="5"/>
  <c r="L137" i="5"/>
  <c r="M137" i="5" s="1"/>
  <c r="G137" i="5"/>
  <c r="A140" i="5"/>
  <c r="D140" i="5" s="1"/>
  <c r="O139" i="5" l="1"/>
  <c r="P139" i="5" s="1"/>
  <c r="I139" i="5"/>
  <c r="J139" i="5" s="1"/>
  <c r="F139" i="5"/>
  <c r="L138" i="5"/>
  <c r="M138" i="5" s="1"/>
  <c r="G138" i="5"/>
  <c r="A141" i="5"/>
  <c r="D141" i="5" s="1"/>
  <c r="O140" i="5" l="1"/>
  <c r="P140" i="5" s="1"/>
  <c r="I140" i="5"/>
  <c r="J140" i="5" s="1"/>
  <c r="F140" i="5"/>
  <c r="L139" i="5"/>
  <c r="M139" i="5" s="1"/>
  <c r="G139" i="5"/>
  <c r="A142" i="5"/>
  <c r="D142" i="5" s="1"/>
  <c r="O141" i="5" l="1"/>
  <c r="P141" i="5" s="1"/>
  <c r="I141" i="5"/>
  <c r="J141" i="5" s="1"/>
  <c r="F141" i="5"/>
  <c r="G140" i="5"/>
  <c r="L140" i="5"/>
  <c r="M140" i="5" s="1"/>
  <c r="A143" i="5"/>
  <c r="D143" i="5" s="1"/>
  <c r="O142" i="5" l="1"/>
  <c r="P142" i="5" s="1"/>
  <c r="I142" i="5"/>
  <c r="J142" i="5" s="1"/>
  <c r="F142" i="5"/>
  <c r="G141" i="5"/>
  <c r="L141" i="5"/>
  <c r="M141" i="5" s="1"/>
  <c r="A144" i="5"/>
  <c r="D144" i="5" s="1"/>
  <c r="O143" i="5" l="1"/>
  <c r="P143" i="5" s="1"/>
  <c r="I143" i="5"/>
  <c r="J143" i="5" s="1"/>
  <c r="F143" i="5"/>
  <c r="G142" i="5"/>
  <c r="L142" i="5"/>
  <c r="M142" i="5" s="1"/>
  <c r="A145" i="5"/>
  <c r="D145" i="5" s="1"/>
  <c r="O144" i="5" l="1"/>
  <c r="P144" i="5" s="1"/>
  <c r="I144" i="5"/>
  <c r="J144" i="5" s="1"/>
  <c r="F144" i="5"/>
  <c r="G143" i="5"/>
  <c r="L143" i="5"/>
  <c r="M143" i="5" s="1"/>
  <c r="A146" i="5"/>
  <c r="D146" i="5" s="1"/>
  <c r="O145" i="5" l="1"/>
  <c r="P145" i="5" s="1"/>
  <c r="I145" i="5"/>
  <c r="J145" i="5" s="1"/>
  <c r="F145" i="5"/>
  <c r="G144" i="5"/>
  <c r="L144" i="5"/>
  <c r="M144" i="5" s="1"/>
  <c r="A147" i="5"/>
  <c r="D147" i="5" s="1"/>
  <c r="O146" i="5" l="1"/>
  <c r="P146" i="5" s="1"/>
  <c r="I146" i="5"/>
  <c r="J146" i="5" s="1"/>
  <c r="F146" i="5"/>
  <c r="L145" i="5"/>
  <c r="M145" i="5" s="1"/>
  <c r="G145" i="5"/>
  <c r="A148" i="5"/>
  <c r="D148" i="5" s="1"/>
  <c r="O147" i="5" l="1"/>
  <c r="P147" i="5" s="1"/>
  <c r="I147" i="5"/>
  <c r="J147" i="5" s="1"/>
  <c r="F147" i="5"/>
  <c r="G146" i="5"/>
  <c r="L146" i="5"/>
  <c r="M146" i="5" s="1"/>
  <c r="A149" i="5"/>
  <c r="D149" i="5" s="1"/>
  <c r="O148" i="5" l="1"/>
  <c r="P148" i="5" s="1"/>
  <c r="I148" i="5"/>
  <c r="J148" i="5" s="1"/>
  <c r="F148" i="5"/>
  <c r="G147" i="5"/>
  <c r="L147" i="5"/>
  <c r="M147" i="5" s="1"/>
  <c r="A150" i="5"/>
  <c r="D150" i="5" s="1"/>
  <c r="O149" i="5" l="1"/>
  <c r="P149" i="5" s="1"/>
  <c r="I149" i="5"/>
  <c r="J149" i="5" s="1"/>
  <c r="F149" i="5"/>
  <c r="G148" i="5"/>
  <c r="L148" i="5"/>
  <c r="M148" i="5" s="1"/>
  <c r="A151" i="5"/>
  <c r="D151" i="5" s="1"/>
  <c r="O150" i="5" l="1"/>
  <c r="P150" i="5" s="1"/>
  <c r="I150" i="5"/>
  <c r="J150" i="5" s="1"/>
  <c r="F150" i="5"/>
  <c r="G149" i="5"/>
  <c r="L149" i="5"/>
  <c r="M149" i="5" s="1"/>
  <c r="A152" i="5"/>
  <c r="D152" i="5" s="1"/>
  <c r="O151" i="5" l="1"/>
  <c r="P151" i="5" s="1"/>
  <c r="F151" i="5"/>
  <c r="I151" i="5"/>
  <c r="J151" i="5" s="1"/>
  <c r="L150" i="5"/>
  <c r="M150" i="5" s="1"/>
  <c r="G150" i="5"/>
  <c r="A153" i="5"/>
  <c r="D153" i="5" s="1"/>
  <c r="O152" i="5" l="1"/>
  <c r="P152" i="5" s="1"/>
  <c r="I152" i="5"/>
  <c r="J152" i="5" s="1"/>
  <c r="F152" i="5"/>
  <c r="G151" i="5"/>
  <c r="L151" i="5"/>
  <c r="M151" i="5" s="1"/>
  <c r="A154" i="5"/>
  <c r="D154" i="5" s="1"/>
  <c r="O153" i="5" l="1"/>
  <c r="P153" i="5" s="1"/>
  <c r="I153" i="5"/>
  <c r="J153" i="5" s="1"/>
  <c r="F153" i="5"/>
  <c r="G152" i="5"/>
  <c r="L152" i="5"/>
  <c r="M152" i="5" s="1"/>
  <c r="A155" i="5"/>
  <c r="D155" i="5" s="1"/>
  <c r="O154" i="5" l="1"/>
  <c r="P154" i="5" s="1"/>
  <c r="I154" i="5"/>
  <c r="J154" i="5" s="1"/>
  <c r="F154" i="5"/>
  <c r="L153" i="5"/>
  <c r="M153" i="5" s="1"/>
  <c r="G153" i="5"/>
  <c r="A156" i="5"/>
  <c r="D156" i="5" s="1"/>
  <c r="O155" i="5" l="1"/>
  <c r="P155" i="5" s="1"/>
  <c r="I155" i="5"/>
  <c r="J155" i="5" s="1"/>
  <c r="F155" i="5"/>
  <c r="L154" i="5"/>
  <c r="M154" i="5" s="1"/>
  <c r="G154" i="5"/>
  <c r="A157" i="5"/>
  <c r="D157" i="5" s="1"/>
  <c r="O156" i="5" l="1"/>
  <c r="P156" i="5" s="1"/>
  <c r="F156" i="5"/>
  <c r="I156" i="5"/>
  <c r="J156" i="5" s="1"/>
  <c r="G155" i="5"/>
  <c r="L155" i="5"/>
  <c r="M155" i="5" s="1"/>
  <c r="A158" i="5"/>
  <c r="D158" i="5" s="1"/>
  <c r="O157" i="5" l="1"/>
  <c r="P157" i="5" s="1"/>
  <c r="I157" i="5"/>
  <c r="J157" i="5" s="1"/>
  <c r="F157" i="5"/>
  <c r="L156" i="5"/>
  <c r="M156" i="5" s="1"/>
  <c r="G156" i="5"/>
  <c r="A159" i="5"/>
  <c r="D159" i="5" s="1"/>
  <c r="O158" i="5" l="1"/>
  <c r="P158" i="5" s="1"/>
  <c r="I158" i="5"/>
  <c r="J158" i="5" s="1"/>
  <c r="F158" i="5"/>
  <c r="G157" i="5"/>
  <c r="L157" i="5"/>
  <c r="M157" i="5" s="1"/>
  <c r="A160" i="5"/>
  <c r="D160" i="5" s="1"/>
  <c r="O159" i="5" l="1"/>
  <c r="P159" i="5" s="1"/>
  <c r="I159" i="5"/>
  <c r="J159" i="5" s="1"/>
  <c r="F159" i="5"/>
  <c r="L158" i="5"/>
  <c r="M158" i="5" s="1"/>
  <c r="G158" i="5"/>
  <c r="A161" i="5"/>
  <c r="D161" i="5" s="1"/>
  <c r="O160" i="5" l="1"/>
  <c r="P160" i="5" s="1"/>
  <c r="I160" i="5"/>
  <c r="J160" i="5" s="1"/>
  <c r="F160" i="5"/>
  <c r="G159" i="5"/>
  <c r="L159" i="5"/>
  <c r="M159" i="5" s="1"/>
  <c r="A162" i="5"/>
  <c r="D162" i="5" s="1"/>
  <c r="O161" i="5" l="1"/>
  <c r="P161" i="5" s="1"/>
  <c r="I161" i="5"/>
  <c r="J161" i="5" s="1"/>
  <c r="F161" i="5"/>
  <c r="G160" i="5"/>
  <c r="L160" i="5"/>
  <c r="M160" i="5" s="1"/>
  <c r="A163" i="5"/>
  <c r="D163" i="5" s="1"/>
  <c r="O162" i="5" l="1"/>
  <c r="P162" i="5" s="1"/>
  <c r="I162" i="5"/>
  <c r="J162" i="5" s="1"/>
  <c r="F162" i="5"/>
  <c r="G161" i="5"/>
  <c r="L161" i="5"/>
  <c r="M161" i="5" s="1"/>
  <c r="A164" i="5"/>
  <c r="D164" i="5" s="1"/>
  <c r="O163" i="5" l="1"/>
  <c r="P163" i="5" s="1"/>
  <c r="I163" i="5"/>
  <c r="J163" i="5" s="1"/>
  <c r="F163" i="5"/>
  <c r="L162" i="5"/>
  <c r="M162" i="5" s="1"/>
  <c r="G162" i="5"/>
  <c r="A165" i="5"/>
  <c r="D165" i="5" s="1"/>
  <c r="O164" i="5" l="1"/>
  <c r="P164" i="5" s="1"/>
  <c r="I164" i="5"/>
  <c r="J164" i="5" s="1"/>
  <c r="F164" i="5"/>
  <c r="G163" i="5"/>
  <c r="L163" i="5"/>
  <c r="M163" i="5" s="1"/>
  <c r="A166" i="5"/>
  <c r="D166" i="5" s="1"/>
  <c r="O165" i="5" l="1"/>
  <c r="P165" i="5" s="1"/>
  <c r="I165" i="5"/>
  <c r="J165" i="5" s="1"/>
  <c r="F165" i="5"/>
  <c r="L164" i="5"/>
  <c r="M164" i="5" s="1"/>
  <c r="G164" i="5"/>
  <c r="A167" i="5"/>
  <c r="D167" i="5" s="1"/>
  <c r="O166" i="5" l="1"/>
  <c r="P166" i="5" s="1"/>
  <c r="F166" i="5"/>
  <c r="I166" i="5"/>
  <c r="J166" i="5" s="1"/>
  <c r="G165" i="5"/>
  <c r="L165" i="5"/>
  <c r="M165" i="5" s="1"/>
  <c r="A168" i="5"/>
  <c r="D168" i="5" s="1"/>
  <c r="O167" i="5" l="1"/>
  <c r="P167" i="5" s="1"/>
  <c r="F167" i="5"/>
  <c r="I167" i="5"/>
  <c r="J167" i="5" s="1"/>
  <c r="L166" i="5"/>
  <c r="M166" i="5" s="1"/>
  <c r="G166" i="5"/>
  <c r="A169" i="5"/>
  <c r="D169" i="5" s="1"/>
  <c r="O168" i="5" l="1"/>
  <c r="P168" i="5" s="1"/>
  <c r="I168" i="5"/>
  <c r="J168" i="5" s="1"/>
  <c r="F168" i="5"/>
  <c r="L167" i="5"/>
  <c r="M167" i="5" s="1"/>
  <c r="G167" i="5"/>
  <c r="A170" i="5"/>
  <c r="D170" i="5" s="1"/>
  <c r="O169" i="5" l="1"/>
  <c r="P169" i="5" s="1"/>
  <c r="I169" i="5"/>
  <c r="J169" i="5" s="1"/>
  <c r="F169" i="5"/>
  <c r="G168" i="5"/>
  <c r="L168" i="5"/>
  <c r="M168" i="5" s="1"/>
  <c r="A171" i="5"/>
  <c r="D171" i="5" s="1"/>
  <c r="O170" i="5" l="1"/>
  <c r="P170" i="5" s="1"/>
  <c r="I170" i="5"/>
  <c r="J170" i="5" s="1"/>
  <c r="F170" i="5"/>
  <c r="G169" i="5"/>
  <c r="L169" i="5"/>
  <c r="M169" i="5" s="1"/>
  <c r="A172" i="5"/>
  <c r="D172" i="5" s="1"/>
  <c r="O171" i="5" l="1"/>
  <c r="P171" i="5" s="1"/>
  <c r="I171" i="5"/>
  <c r="J171" i="5" s="1"/>
  <c r="F171" i="5"/>
  <c r="L170" i="5"/>
  <c r="M170" i="5" s="1"/>
  <c r="G170" i="5"/>
  <c r="A173" i="5"/>
  <c r="D173" i="5" s="1"/>
  <c r="O172" i="5" l="1"/>
  <c r="P172" i="5" s="1"/>
  <c r="I172" i="5"/>
  <c r="J172" i="5" s="1"/>
  <c r="F172" i="5"/>
  <c r="L171" i="5"/>
  <c r="M171" i="5" s="1"/>
  <c r="G171" i="5"/>
  <c r="A174" i="5"/>
  <c r="D174" i="5" s="1"/>
  <c r="O173" i="5" l="1"/>
  <c r="P173" i="5" s="1"/>
  <c r="I173" i="5"/>
  <c r="J173" i="5" s="1"/>
  <c r="F173" i="5"/>
  <c r="L172" i="5"/>
  <c r="M172" i="5" s="1"/>
  <c r="G172" i="5"/>
  <c r="A175" i="5"/>
  <c r="D175" i="5" s="1"/>
  <c r="O174" i="5" l="1"/>
  <c r="P174" i="5" s="1"/>
  <c r="I174" i="5"/>
  <c r="J174" i="5" s="1"/>
  <c r="F174" i="5"/>
  <c r="L173" i="5"/>
  <c r="M173" i="5" s="1"/>
  <c r="G173" i="5"/>
  <c r="A176" i="5"/>
  <c r="D176" i="5" s="1"/>
  <c r="O175" i="5" l="1"/>
  <c r="P175" i="5" s="1"/>
  <c r="F175" i="5"/>
  <c r="I175" i="5"/>
  <c r="J175" i="5" s="1"/>
  <c r="L174" i="5"/>
  <c r="M174" i="5" s="1"/>
  <c r="G174" i="5"/>
  <c r="A177" i="5"/>
  <c r="D177" i="5" s="1"/>
  <c r="O176" i="5" l="1"/>
  <c r="P176" i="5" s="1"/>
  <c r="F176" i="5"/>
  <c r="I176" i="5"/>
  <c r="J176" i="5" s="1"/>
  <c r="L175" i="5"/>
  <c r="M175" i="5" s="1"/>
  <c r="G175" i="5"/>
  <c r="A178" i="5"/>
  <c r="D178" i="5" s="1"/>
  <c r="O177" i="5" l="1"/>
  <c r="P177" i="5" s="1"/>
  <c r="I177" i="5"/>
  <c r="J177" i="5" s="1"/>
  <c r="F177" i="5"/>
  <c r="G176" i="5"/>
  <c r="L176" i="5"/>
  <c r="M176" i="5" s="1"/>
  <c r="A179" i="5"/>
  <c r="D179" i="5" s="1"/>
  <c r="O178" i="5" l="1"/>
  <c r="P178" i="5" s="1"/>
  <c r="I178" i="5"/>
  <c r="J178" i="5" s="1"/>
  <c r="F178" i="5"/>
  <c r="G177" i="5"/>
  <c r="L177" i="5"/>
  <c r="M177" i="5" s="1"/>
  <c r="A180" i="5"/>
  <c r="D180" i="5" s="1"/>
  <c r="O179" i="5" l="1"/>
  <c r="P179" i="5" s="1"/>
  <c r="F179" i="5"/>
  <c r="I179" i="5"/>
  <c r="J179" i="5" s="1"/>
  <c r="L178" i="5"/>
  <c r="M178" i="5" s="1"/>
  <c r="G178" i="5"/>
  <c r="A181" i="5"/>
  <c r="D181" i="5" s="1"/>
  <c r="O180" i="5" l="1"/>
  <c r="P180" i="5" s="1"/>
  <c r="I180" i="5"/>
  <c r="J180" i="5" s="1"/>
  <c r="F180" i="5"/>
  <c r="G179" i="5"/>
  <c r="L179" i="5"/>
  <c r="M179" i="5" s="1"/>
  <c r="A182" i="5"/>
  <c r="D182" i="5" s="1"/>
  <c r="O181" i="5" l="1"/>
  <c r="P181" i="5" s="1"/>
  <c r="I181" i="5"/>
  <c r="J181" i="5" s="1"/>
  <c r="F181" i="5"/>
  <c r="L180" i="5"/>
  <c r="M180" i="5" s="1"/>
  <c r="G180" i="5"/>
  <c r="A183" i="5"/>
  <c r="D183" i="5" s="1"/>
  <c r="O182" i="5" l="1"/>
  <c r="P182" i="5" s="1"/>
  <c r="I182" i="5"/>
  <c r="J182" i="5" s="1"/>
  <c r="F182" i="5"/>
  <c r="G181" i="5"/>
  <c r="L181" i="5"/>
  <c r="M181" i="5" s="1"/>
  <c r="A184" i="5"/>
  <c r="D184" i="5" s="1"/>
  <c r="O183" i="5" l="1"/>
  <c r="P183" i="5" s="1"/>
  <c r="F183" i="5"/>
  <c r="I183" i="5"/>
  <c r="J183" i="5" s="1"/>
  <c r="G182" i="5"/>
  <c r="L182" i="5"/>
  <c r="M182" i="5" s="1"/>
  <c r="A185" i="5"/>
  <c r="D185" i="5" s="1"/>
  <c r="O184" i="5" l="1"/>
  <c r="P184" i="5" s="1"/>
  <c r="I184" i="5"/>
  <c r="J184" i="5" s="1"/>
  <c r="F184" i="5"/>
  <c r="L183" i="5"/>
  <c r="M183" i="5" s="1"/>
  <c r="G183" i="5"/>
  <c r="A186" i="5"/>
  <c r="D186" i="5" s="1"/>
  <c r="O185" i="5" l="1"/>
  <c r="P185" i="5" s="1"/>
  <c r="I185" i="5"/>
  <c r="J185" i="5" s="1"/>
  <c r="F185" i="5"/>
  <c r="G184" i="5"/>
  <c r="L184" i="5"/>
  <c r="M184" i="5" s="1"/>
  <c r="A187" i="5"/>
  <c r="D187" i="5" s="1"/>
  <c r="O186" i="5" l="1"/>
  <c r="P186" i="5" s="1"/>
  <c r="I186" i="5"/>
  <c r="J186" i="5" s="1"/>
  <c r="F186" i="5"/>
  <c r="G185" i="5"/>
  <c r="L185" i="5"/>
  <c r="M185" i="5" s="1"/>
  <c r="A188" i="5"/>
  <c r="D188" i="5" s="1"/>
  <c r="O187" i="5" l="1"/>
  <c r="P187" i="5" s="1"/>
  <c r="I187" i="5"/>
  <c r="J187" i="5" s="1"/>
  <c r="F187" i="5"/>
  <c r="G186" i="5"/>
  <c r="L186" i="5"/>
  <c r="M186" i="5" s="1"/>
  <c r="A189" i="5"/>
  <c r="D189" i="5" s="1"/>
  <c r="O188" i="5" l="1"/>
  <c r="P188" i="5" s="1"/>
  <c r="I188" i="5"/>
  <c r="J188" i="5" s="1"/>
  <c r="F188" i="5"/>
  <c r="G187" i="5"/>
  <c r="L187" i="5"/>
  <c r="M187" i="5" s="1"/>
  <c r="A190" i="5"/>
  <c r="D190" i="5" s="1"/>
  <c r="O189" i="5" l="1"/>
  <c r="P189" i="5" s="1"/>
  <c r="I189" i="5"/>
  <c r="J189" i="5" s="1"/>
  <c r="F189" i="5"/>
  <c r="G188" i="5"/>
  <c r="L188" i="5"/>
  <c r="M188" i="5" s="1"/>
  <c r="A191" i="5"/>
  <c r="D191" i="5" s="1"/>
  <c r="O190" i="5" l="1"/>
  <c r="P190" i="5" s="1"/>
  <c r="I190" i="5"/>
  <c r="J190" i="5" s="1"/>
  <c r="F190" i="5"/>
  <c r="G189" i="5"/>
  <c r="L189" i="5"/>
  <c r="M189" i="5" s="1"/>
  <c r="A192" i="5"/>
  <c r="D192" i="5" s="1"/>
  <c r="O191" i="5" l="1"/>
  <c r="P191" i="5" s="1"/>
  <c r="I191" i="5"/>
  <c r="J191" i="5" s="1"/>
  <c r="F191" i="5"/>
  <c r="L190" i="5"/>
  <c r="M190" i="5" s="1"/>
  <c r="G190" i="5"/>
  <c r="A193" i="5"/>
  <c r="D193" i="5" s="1"/>
  <c r="O192" i="5" l="1"/>
  <c r="P192" i="5" s="1"/>
  <c r="F192" i="5"/>
  <c r="I192" i="5"/>
  <c r="J192" i="5" s="1"/>
  <c r="G191" i="5"/>
  <c r="L191" i="5"/>
  <c r="M191" i="5" s="1"/>
  <c r="A194" i="5"/>
  <c r="D194" i="5" s="1"/>
  <c r="O193" i="5" l="1"/>
  <c r="P193" i="5" s="1"/>
  <c r="I193" i="5"/>
  <c r="J193" i="5" s="1"/>
  <c r="F193" i="5"/>
  <c r="G192" i="5"/>
  <c r="L192" i="5"/>
  <c r="M192" i="5" s="1"/>
  <c r="A195" i="5"/>
  <c r="D195" i="5" s="1"/>
  <c r="O194" i="5" l="1"/>
  <c r="P194" i="5" s="1"/>
  <c r="F194" i="5"/>
  <c r="I194" i="5"/>
  <c r="J194" i="5" s="1"/>
  <c r="L193" i="5"/>
  <c r="M193" i="5" s="1"/>
  <c r="G193" i="5"/>
  <c r="A196" i="5"/>
  <c r="D196" i="5" s="1"/>
  <c r="O195" i="5" l="1"/>
  <c r="P195" i="5" s="1"/>
  <c r="I195" i="5"/>
  <c r="J195" i="5" s="1"/>
  <c r="F195" i="5"/>
  <c r="G194" i="5"/>
  <c r="L194" i="5"/>
  <c r="M194" i="5" s="1"/>
  <c r="A197" i="5"/>
  <c r="D197" i="5" s="1"/>
  <c r="O196" i="5" l="1"/>
  <c r="P196" i="5" s="1"/>
  <c r="I196" i="5"/>
  <c r="J196" i="5" s="1"/>
  <c r="F196" i="5"/>
  <c r="G195" i="5"/>
  <c r="L195" i="5"/>
  <c r="M195" i="5" s="1"/>
  <c r="A198" i="5"/>
  <c r="D198" i="5" s="1"/>
  <c r="O197" i="5" l="1"/>
  <c r="P197" i="5" s="1"/>
  <c r="I197" i="5"/>
  <c r="J197" i="5" s="1"/>
  <c r="F197" i="5"/>
  <c r="L196" i="5"/>
  <c r="M196" i="5" s="1"/>
  <c r="G196" i="5"/>
  <c r="A199" i="5"/>
  <c r="D199" i="5" s="1"/>
  <c r="O198" i="5" l="1"/>
  <c r="P198" i="5" s="1"/>
  <c r="I198" i="5"/>
  <c r="J198" i="5" s="1"/>
  <c r="F198" i="5"/>
  <c r="L197" i="5"/>
  <c r="M197" i="5" s="1"/>
  <c r="G197" i="5"/>
  <c r="A200" i="5"/>
  <c r="D200" i="5" s="1"/>
  <c r="O199" i="5" l="1"/>
  <c r="P199" i="5" s="1"/>
  <c r="F199" i="5"/>
  <c r="I199" i="5"/>
  <c r="J199" i="5" s="1"/>
  <c r="G198" i="5"/>
  <c r="L198" i="5"/>
  <c r="M198" i="5" s="1"/>
  <c r="A201" i="5"/>
  <c r="D201" i="5" s="1"/>
  <c r="O200" i="5" l="1"/>
  <c r="P200" i="5" s="1"/>
  <c r="I200" i="5"/>
  <c r="J200" i="5" s="1"/>
  <c r="F200" i="5"/>
  <c r="L199" i="5"/>
  <c r="M199" i="5" s="1"/>
  <c r="G199" i="5"/>
  <c r="A202" i="5"/>
  <c r="D202" i="5" s="1"/>
  <c r="O201" i="5" l="1"/>
  <c r="P201" i="5" s="1"/>
  <c r="I201" i="5"/>
  <c r="J201" i="5" s="1"/>
  <c r="F201" i="5"/>
  <c r="G200" i="5"/>
  <c r="L200" i="5"/>
  <c r="M200" i="5" s="1"/>
  <c r="A203" i="5"/>
  <c r="D203" i="5" s="1"/>
  <c r="O202" i="5" l="1"/>
  <c r="P202" i="5" s="1"/>
  <c r="I202" i="5"/>
  <c r="J202" i="5" s="1"/>
  <c r="F202" i="5"/>
  <c r="G201" i="5"/>
  <c r="L201" i="5"/>
  <c r="M201" i="5" s="1"/>
  <c r="A204" i="5"/>
  <c r="D204" i="5" s="1"/>
  <c r="O203" i="5" l="1"/>
  <c r="P203" i="5" s="1"/>
  <c r="I203" i="5"/>
  <c r="J203" i="5" s="1"/>
  <c r="F203" i="5"/>
  <c r="G202" i="5"/>
  <c r="L202" i="5"/>
  <c r="M202" i="5" s="1"/>
  <c r="A205" i="5"/>
  <c r="D205" i="5" s="1"/>
  <c r="O204" i="5" l="1"/>
  <c r="P204" i="5" s="1"/>
  <c r="I204" i="5"/>
  <c r="J204" i="5" s="1"/>
  <c r="F204" i="5"/>
  <c r="G203" i="5"/>
  <c r="L203" i="5"/>
  <c r="M203" i="5" s="1"/>
  <c r="A206" i="5"/>
  <c r="D206" i="5" s="1"/>
  <c r="O205" i="5" l="1"/>
  <c r="P205" i="5" s="1"/>
  <c r="I205" i="5"/>
  <c r="J205" i="5" s="1"/>
  <c r="F205" i="5"/>
  <c r="L204" i="5"/>
  <c r="M204" i="5" s="1"/>
  <c r="G204" i="5"/>
  <c r="A207" i="5"/>
  <c r="D207" i="5" s="1"/>
  <c r="O206" i="5" l="1"/>
  <c r="P206" i="5" s="1"/>
  <c r="I206" i="5"/>
  <c r="J206" i="5" s="1"/>
  <c r="F206" i="5"/>
  <c r="L205" i="5"/>
  <c r="M205" i="5" s="1"/>
  <c r="G205" i="5"/>
  <c r="A208" i="5"/>
  <c r="D208" i="5" s="1"/>
  <c r="O207" i="5" l="1"/>
  <c r="P207" i="5" s="1"/>
  <c r="I207" i="5"/>
  <c r="J207" i="5" s="1"/>
  <c r="F207" i="5"/>
  <c r="G206" i="5"/>
  <c r="L206" i="5"/>
  <c r="M206" i="5" s="1"/>
  <c r="A209" i="5"/>
  <c r="D209" i="5" s="1"/>
  <c r="O208" i="5" l="1"/>
  <c r="P208" i="5" s="1"/>
  <c r="I208" i="5"/>
  <c r="J208" i="5" s="1"/>
  <c r="F208" i="5"/>
  <c r="G207" i="5"/>
  <c r="L207" i="5"/>
  <c r="M207" i="5" s="1"/>
  <c r="A210" i="5"/>
  <c r="D210" i="5" s="1"/>
  <c r="O209" i="5" l="1"/>
  <c r="P209" i="5" s="1"/>
  <c r="I209" i="5"/>
  <c r="J209" i="5" s="1"/>
  <c r="F209" i="5"/>
  <c r="G208" i="5"/>
  <c r="L208" i="5"/>
  <c r="M208" i="5" s="1"/>
  <c r="A211" i="5"/>
  <c r="D211" i="5" s="1"/>
  <c r="O210" i="5" l="1"/>
  <c r="P210" i="5" s="1"/>
  <c r="I210" i="5"/>
  <c r="J210" i="5" s="1"/>
  <c r="F210" i="5"/>
  <c r="L209" i="5"/>
  <c r="M209" i="5" s="1"/>
  <c r="G209" i="5"/>
  <c r="A212" i="5"/>
  <c r="D212" i="5" s="1"/>
  <c r="O211" i="5" l="1"/>
  <c r="P211" i="5" s="1"/>
  <c r="I211" i="5"/>
  <c r="J211" i="5" s="1"/>
  <c r="F211" i="5"/>
  <c r="L210" i="5"/>
  <c r="M210" i="5" s="1"/>
  <c r="G210" i="5"/>
  <c r="A213" i="5"/>
  <c r="D213" i="5" s="1"/>
  <c r="O212" i="5" l="1"/>
  <c r="P212" i="5" s="1"/>
  <c r="I212" i="5"/>
  <c r="J212" i="5" s="1"/>
  <c r="F212" i="5"/>
  <c r="G211" i="5"/>
  <c r="L211" i="5"/>
  <c r="M211" i="5" s="1"/>
  <c r="A214" i="5"/>
  <c r="D214" i="5" s="1"/>
  <c r="O213" i="5" l="1"/>
  <c r="P213" i="5" s="1"/>
  <c r="I213" i="5"/>
  <c r="J213" i="5" s="1"/>
  <c r="F213" i="5"/>
  <c r="G212" i="5"/>
  <c r="L212" i="5"/>
  <c r="M212" i="5" s="1"/>
  <c r="A215" i="5"/>
  <c r="D215" i="5" s="1"/>
  <c r="O214" i="5" l="1"/>
  <c r="P214" i="5" s="1"/>
  <c r="I214" i="5"/>
  <c r="J214" i="5" s="1"/>
  <c r="F214" i="5"/>
  <c r="L213" i="5"/>
  <c r="M213" i="5" s="1"/>
  <c r="G213" i="5"/>
  <c r="A216" i="5"/>
  <c r="D216" i="5" s="1"/>
  <c r="O215" i="5" l="1"/>
  <c r="P215" i="5" s="1"/>
  <c r="F215" i="5"/>
  <c r="I215" i="5"/>
  <c r="J215" i="5" s="1"/>
  <c r="L214" i="5"/>
  <c r="M214" i="5" s="1"/>
  <c r="G214" i="5"/>
  <c r="A217" i="5"/>
  <c r="D217" i="5" s="1"/>
  <c r="O216" i="5" l="1"/>
  <c r="P216" i="5" s="1"/>
  <c r="I216" i="5"/>
  <c r="J216" i="5" s="1"/>
  <c r="F216" i="5"/>
  <c r="L215" i="5"/>
  <c r="M215" i="5" s="1"/>
  <c r="G215" i="5"/>
  <c r="A218" i="5"/>
  <c r="D218" i="5" s="1"/>
  <c r="O217" i="5" l="1"/>
  <c r="P217" i="5" s="1"/>
  <c r="I217" i="5"/>
  <c r="J217" i="5" s="1"/>
  <c r="F217" i="5"/>
  <c r="L216" i="5"/>
  <c r="M216" i="5" s="1"/>
  <c r="G216" i="5"/>
  <c r="A219" i="5"/>
  <c r="D219" i="5" s="1"/>
  <c r="O218" i="5" l="1"/>
  <c r="P218" i="5" s="1"/>
  <c r="I218" i="5"/>
  <c r="J218" i="5" s="1"/>
  <c r="F218" i="5"/>
  <c r="G217" i="5"/>
  <c r="L217" i="5"/>
  <c r="M217" i="5" s="1"/>
  <c r="A220" i="5"/>
  <c r="D220" i="5" s="1"/>
  <c r="O219" i="5" l="1"/>
  <c r="P219" i="5" s="1"/>
  <c r="I219" i="5"/>
  <c r="J219" i="5" s="1"/>
  <c r="F219" i="5"/>
  <c r="G218" i="5"/>
  <c r="L218" i="5"/>
  <c r="M218" i="5" s="1"/>
  <c r="A221" i="5"/>
  <c r="D221" i="5" s="1"/>
  <c r="O220" i="5" l="1"/>
  <c r="P220" i="5" s="1"/>
  <c r="I220" i="5"/>
  <c r="J220" i="5" s="1"/>
  <c r="F220" i="5"/>
  <c r="G219" i="5"/>
  <c r="L219" i="5"/>
  <c r="M219" i="5" s="1"/>
  <c r="A222" i="5"/>
  <c r="D222" i="5" s="1"/>
  <c r="O221" i="5" l="1"/>
  <c r="P221" i="5" s="1"/>
  <c r="I221" i="5"/>
  <c r="J221" i="5" s="1"/>
  <c r="F221" i="5"/>
  <c r="G220" i="5"/>
  <c r="L220" i="5"/>
  <c r="M220" i="5" s="1"/>
  <c r="A223" i="5"/>
  <c r="D223" i="5" s="1"/>
  <c r="O222" i="5" l="1"/>
  <c r="P222" i="5" s="1"/>
  <c r="I222" i="5"/>
  <c r="J222" i="5" s="1"/>
  <c r="F222" i="5"/>
  <c r="L221" i="5"/>
  <c r="M221" i="5" s="1"/>
  <c r="G221" i="5"/>
  <c r="A224" i="5"/>
  <c r="D224" i="5" s="1"/>
  <c r="O223" i="5" l="1"/>
  <c r="P223" i="5" s="1"/>
  <c r="I223" i="5"/>
  <c r="J223" i="5" s="1"/>
  <c r="F223" i="5"/>
  <c r="G222" i="5"/>
  <c r="L222" i="5"/>
  <c r="M222" i="5" s="1"/>
  <c r="A225" i="5"/>
  <c r="D225" i="5" s="1"/>
  <c r="O224" i="5" l="1"/>
  <c r="P224" i="5" s="1"/>
  <c r="I224" i="5"/>
  <c r="J224" i="5" s="1"/>
  <c r="F224" i="5"/>
  <c r="L223" i="5"/>
  <c r="M223" i="5" s="1"/>
  <c r="G223" i="5"/>
  <c r="A226" i="5"/>
  <c r="D226" i="5" s="1"/>
  <c r="O225" i="5" l="1"/>
  <c r="P225" i="5" s="1"/>
  <c r="I225" i="5"/>
  <c r="J225" i="5" s="1"/>
  <c r="F225" i="5"/>
  <c r="G224" i="5"/>
  <c r="L224" i="5"/>
  <c r="M224" i="5" s="1"/>
  <c r="A227" i="5"/>
  <c r="D227" i="5" s="1"/>
  <c r="O226" i="5" l="1"/>
  <c r="P226" i="5" s="1"/>
  <c r="I226" i="5"/>
  <c r="J226" i="5" s="1"/>
  <c r="F226" i="5"/>
  <c r="G225" i="5"/>
  <c r="L225" i="5"/>
  <c r="M225" i="5" s="1"/>
  <c r="A228" i="5"/>
  <c r="D228" i="5" s="1"/>
  <c r="O227" i="5" l="1"/>
  <c r="P227" i="5" s="1"/>
  <c r="I227" i="5"/>
  <c r="J227" i="5" s="1"/>
  <c r="F227" i="5"/>
  <c r="L226" i="5"/>
  <c r="M226" i="5" s="1"/>
  <c r="G226" i="5"/>
  <c r="A229" i="5"/>
  <c r="D229" i="5" s="1"/>
  <c r="O228" i="5" l="1"/>
  <c r="P228" i="5" s="1"/>
  <c r="I228" i="5"/>
  <c r="J228" i="5" s="1"/>
  <c r="F228" i="5"/>
  <c r="G227" i="5"/>
  <c r="L227" i="5"/>
  <c r="M227" i="5" s="1"/>
  <c r="A230" i="5"/>
  <c r="D230" i="5" s="1"/>
  <c r="O229" i="5" l="1"/>
  <c r="P229" i="5" s="1"/>
  <c r="I229" i="5"/>
  <c r="J229" i="5" s="1"/>
  <c r="F229" i="5"/>
  <c r="G228" i="5"/>
  <c r="L228" i="5"/>
  <c r="M228" i="5" s="1"/>
  <c r="A231" i="5"/>
  <c r="D231" i="5" s="1"/>
  <c r="O230" i="5" l="1"/>
  <c r="P230" i="5" s="1"/>
  <c r="I230" i="5"/>
  <c r="J230" i="5" s="1"/>
  <c r="F230" i="5"/>
  <c r="G229" i="5"/>
  <c r="L229" i="5"/>
  <c r="M229" i="5" s="1"/>
  <c r="A232" i="5"/>
  <c r="D232" i="5" s="1"/>
  <c r="O231" i="5" l="1"/>
  <c r="P231" i="5" s="1"/>
  <c r="I231" i="5"/>
  <c r="J231" i="5" s="1"/>
  <c r="F231" i="5"/>
  <c r="L230" i="5"/>
  <c r="M230" i="5" s="1"/>
  <c r="G230" i="5"/>
  <c r="A233" i="5"/>
  <c r="D233" i="5" s="1"/>
  <c r="O232" i="5" l="1"/>
  <c r="P232" i="5" s="1"/>
  <c r="I232" i="5"/>
  <c r="J232" i="5" s="1"/>
  <c r="F232" i="5"/>
  <c r="G231" i="5"/>
  <c r="L231" i="5"/>
  <c r="M231" i="5" s="1"/>
  <c r="A234" i="5"/>
  <c r="D234" i="5" s="1"/>
  <c r="O233" i="5" l="1"/>
  <c r="P233" i="5" s="1"/>
  <c r="I233" i="5"/>
  <c r="J233" i="5" s="1"/>
  <c r="F233" i="5"/>
  <c r="G232" i="5"/>
  <c r="L232" i="5"/>
  <c r="M232" i="5" s="1"/>
  <c r="A235" i="5"/>
  <c r="D235" i="5" s="1"/>
  <c r="O234" i="5" l="1"/>
  <c r="P234" i="5" s="1"/>
  <c r="I234" i="5"/>
  <c r="J234" i="5" s="1"/>
  <c r="F234" i="5"/>
  <c r="L233" i="5"/>
  <c r="M233" i="5" s="1"/>
  <c r="G233" i="5"/>
  <c r="A236" i="5"/>
  <c r="D236" i="5" s="1"/>
  <c r="O235" i="5" l="1"/>
  <c r="P235" i="5" s="1"/>
  <c r="I235" i="5"/>
  <c r="J235" i="5" s="1"/>
  <c r="F235" i="5"/>
  <c r="L234" i="5"/>
  <c r="M234" i="5" s="1"/>
  <c r="G234" i="5"/>
  <c r="A237" i="5"/>
  <c r="D237" i="5" s="1"/>
  <c r="O236" i="5" l="1"/>
  <c r="P236" i="5" s="1"/>
  <c r="I236" i="5"/>
  <c r="J236" i="5" s="1"/>
  <c r="F236" i="5"/>
  <c r="G235" i="5"/>
  <c r="L235" i="5"/>
  <c r="M235" i="5" s="1"/>
  <c r="A238" i="5"/>
  <c r="D238" i="5" s="1"/>
  <c r="O237" i="5" l="1"/>
  <c r="P237" i="5" s="1"/>
  <c r="I237" i="5"/>
  <c r="J237" i="5" s="1"/>
  <c r="F237" i="5"/>
  <c r="L236" i="5"/>
  <c r="M236" i="5" s="1"/>
  <c r="G236" i="5"/>
  <c r="A239" i="5"/>
  <c r="D239" i="5" s="1"/>
  <c r="O238" i="5" l="1"/>
  <c r="P238" i="5" s="1"/>
  <c r="I238" i="5"/>
  <c r="J238" i="5" s="1"/>
  <c r="F238" i="5"/>
  <c r="G237" i="5"/>
  <c r="L237" i="5"/>
  <c r="M237" i="5" s="1"/>
  <c r="A240" i="5"/>
  <c r="D240" i="5" s="1"/>
  <c r="O239" i="5" l="1"/>
  <c r="P239" i="5" s="1"/>
  <c r="I239" i="5"/>
  <c r="J239" i="5" s="1"/>
  <c r="F239" i="5"/>
  <c r="G238" i="5"/>
  <c r="L238" i="5"/>
  <c r="M238" i="5" s="1"/>
  <c r="A241" i="5"/>
  <c r="D241" i="5" s="1"/>
  <c r="O240" i="5" l="1"/>
  <c r="P240" i="5" s="1"/>
  <c r="I240" i="5"/>
  <c r="J240" i="5" s="1"/>
  <c r="F240" i="5"/>
  <c r="L239" i="5"/>
  <c r="M239" i="5" s="1"/>
  <c r="G239" i="5"/>
  <c r="A242" i="5"/>
  <c r="D242" i="5" s="1"/>
  <c r="O241" i="5" l="1"/>
  <c r="P241" i="5" s="1"/>
  <c r="I241" i="5"/>
  <c r="J241" i="5" s="1"/>
  <c r="F241" i="5"/>
  <c r="G240" i="5"/>
  <c r="L240" i="5"/>
  <c r="M240" i="5" s="1"/>
  <c r="A243" i="5"/>
  <c r="D243" i="5" s="1"/>
  <c r="O242" i="5" l="1"/>
  <c r="P242" i="5" s="1"/>
  <c r="I242" i="5"/>
  <c r="J242" i="5" s="1"/>
  <c r="F242" i="5"/>
  <c r="G241" i="5"/>
  <c r="L241" i="5"/>
  <c r="M241" i="5" s="1"/>
  <c r="A244" i="5"/>
  <c r="D244" i="5" s="1"/>
  <c r="O243" i="5" l="1"/>
  <c r="P243" i="5" s="1"/>
  <c r="F243" i="5"/>
  <c r="I243" i="5"/>
  <c r="J243" i="5" s="1"/>
  <c r="L242" i="5"/>
  <c r="M242" i="5" s="1"/>
  <c r="G242" i="5"/>
  <c r="A245" i="5"/>
  <c r="D245" i="5" s="1"/>
  <c r="O244" i="5" l="1"/>
  <c r="P244" i="5" s="1"/>
  <c r="I244" i="5"/>
  <c r="J244" i="5" s="1"/>
  <c r="F244" i="5"/>
  <c r="G243" i="5"/>
  <c r="L243" i="5"/>
  <c r="M243" i="5" s="1"/>
  <c r="A246" i="5"/>
  <c r="D246" i="5" s="1"/>
  <c r="O245" i="5" l="1"/>
  <c r="P245" i="5" s="1"/>
  <c r="I245" i="5"/>
  <c r="J245" i="5" s="1"/>
  <c r="F245" i="5"/>
  <c r="L244" i="5"/>
  <c r="M244" i="5" s="1"/>
  <c r="G244" i="5"/>
  <c r="A247" i="5"/>
  <c r="D247" i="5" s="1"/>
  <c r="O246" i="5" l="1"/>
  <c r="P246" i="5" s="1"/>
  <c r="I246" i="5"/>
  <c r="J246" i="5" s="1"/>
  <c r="F246" i="5"/>
  <c r="G245" i="5"/>
  <c r="L245" i="5"/>
  <c r="M245" i="5" s="1"/>
  <c r="A248" i="5"/>
  <c r="D248" i="5" s="1"/>
  <c r="O247" i="5" l="1"/>
  <c r="P247" i="5" s="1"/>
  <c r="F247" i="5"/>
  <c r="I247" i="5"/>
  <c r="J247" i="5" s="1"/>
  <c r="G246" i="5"/>
  <c r="L246" i="5"/>
  <c r="M246" i="5" s="1"/>
  <c r="A249" i="5"/>
  <c r="D249" i="5" s="1"/>
  <c r="O248" i="5" l="1"/>
  <c r="P248" i="5" s="1"/>
  <c r="F248" i="5"/>
  <c r="I248" i="5"/>
  <c r="J248" i="5" s="1"/>
  <c r="L247" i="5"/>
  <c r="M247" i="5" s="1"/>
  <c r="G247" i="5"/>
  <c r="A250" i="5"/>
  <c r="D250" i="5" s="1"/>
  <c r="O249" i="5" l="1"/>
  <c r="P249" i="5" s="1"/>
  <c r="I249" i="5"/>
  <c r="J249" i="5" s="1"/>
  <c r="F249" i="5"/>
  <c r="G248" i="5"/>
  <c r="L248" i="5"/>
  <c r="M248" i="5" s="1"/>
  <c r="A251" i="5"/>
  <c r="D251" i="5" s="1"/>
  <c r="O250" i="5" l="1"/>
  <c r="P250" i="5" s="1"/>
  <c r="I250" i="5"/>
  <c r="J250" i="5" s="1"/>
  <c r="F250" i="5"/>
  <c r="L249" i="5"/>
  <c r="M249" i="5" s="1"/>
  <c r="G249" i="5"/>
  <c r="A252" i="5"/>
  <c r="D252" i="5" s="1"/>
  <c r="O251" i="5" l="1"/>
  <c r="P251" i="5" s="1"/>
  <c r="I251" i="5"/>
  <c r="J251" i="5" s="1"/>
  <c r="F251" i="5"/>
  <c r="G250" i="5"/>
  <c r="L250" i="5"/>
  <c r="M250" i="5" s="1"/>
  <c r="A253" i="5"/>
  <c r="D253" i="5" s="1"/>
  <c r="O252" i="5" l="1"/>
  <c r="P252" i="5" s="1"/>
  <c r="I252" i="5"/>
  <c r="J252" i="5" s="1"/>
  <c r="F252" i="5"/>
  <c r="L251" i="5"/>
  <c r="M251" i="5" s="1"/>
  <c r="G251" i="5"/>
  <c r="A254" i="5"/>
  <c r="D254" i="5" s="1"/>
  <c r="O253" i="5" l="1"/>
  <c r="P253" i="5" s="1"/>
  <c r="I253" i="5"/>
  <c r="J253" i="5" s="1"/>
  <c r="F253" i="5"/>
  <c r="L252" i="5"/>
  <c r="M252" i="5" s="1"/>
  <c r="G252" i="5"/>
  <c r="A255" i="5"/>
  <c r="D255" i="5" s="1"/>
  <c r="O254" i="5" l="1"/>
  <c r="P254" i="5" s="1"/>
  <c r="I254" i="5"/>
  <c r="J254" i="5" s="1"/>
  <c r="F254" i="5"/>
  <c r="G253" i="5"/>
  <c r="L253" i="5"/>
  <c r="M253" i="5" s="1"/>
  <c r="A256" i="5"/>
  <c r="D256" i="5" s="1"/>
  <c r="O255" i="5" l="1"/>
  <c r="P255" i="5" s="1"/>
  <c r="I255" i="5"/>
  <c r="J255" i="5" s="1"/>
  <c r="F255" i="5"/>
  <c r="G254" i="5"/>
  <c r="L254" i="5"/>
  <c r="M254" i="5" s="1"/>
  <c r="A257" i="5"/>
  <c r="D257" i="5" s="1"/>
  <c r="O256" i="5" l="1"/>
  <c r="P256" i="5" s="1"/>
  <c r="I256" i="5"/>
  <c r="J256" i="5" s="1"/>
  <c r="F256" i="5"/>
  <c r="G255" i="5"/>
  <c r="L255" i="5"/>
  <c r="M255" i="5" s="1"/>
  <c r="A258" i="5"/>
  <c r="D258" i="5" s="1"/>
  <c r="O257" i="5" l="1"/>
  <c r="P257" i="5" s="1"/>
  <c r="I257" i="5"/>
  <c r="J257" i="5" s="1"/>
  <c r="F257" i="5"/>
  <c r="G256" i="5"/>
  <c r="L256" i="5"/>
  <c r="M256" i="5" s="1"/>
  <c r="A259" i="5"/>
  <c r="D259" i="5" s="1"/>
  <c r="O258" i="5" l="1"/>
  <c r="P258" i="5" s="1"/>
  <c r="F258" i="5"/>
  <c r="I258" i="5"/>
  <c r="J258" i="5" s="1"/>
  <c r="G257" i="5"/>
  <c r="L257" i="5"/>
  <c r="M257" i="5" s="1"/>
  <c r="A260" i="5"/>
  <c r="D260" i="5" s="1"/>
  <c r="O259" i="5" l="1"/>
  <c r="P259" i="5" s="1"/>
  <c r="I259" i="5"/>
  <c r="J259" i="5" s="1"/>
  <c r="F259" i="5"/>
  <c r="G258" i="5"/>
  <c r="L258" i="5"/>
  <c r="M258" i="5" s="1"/>
  <c r="A261" i="5"/>
  <c r="D261" i="5" s="1"/>
  <c r="O260" i="5" l="1"/>
  <c r="P260" i="5" s="1"/>
  <c r="I260" i="5"/>
  <c r="J260" i="5" s="1"/>
  <c r="F260" i="5"/>
  <c r="L259" i="5"/>
  <c r="M259" i="5" s="1"/>
  <c r="G259" i="5"/>
  <c r="A262" i="5"/>
  <c r="D262" i="5" s="1"/>
  <c r="O261" i="5" l="1"/>
  <c r="P261" i="5" s="1"/>
  <c r="I261" i="5"/>
  <c r="J261" i="5" s="1"/>
  <c r="F261" i="5"/>
  <c r="G260" i="5"/>
  <c r="L260" i="5"/>
  <c r="M260" i="5" s="1"/>
  <c r="A263" i="5"/>
  <c r="D263" i="5" s="1"/>
  <c r="O262" i="5" l="1"/>
  <c r="P262" i="5" s="1"/>
  <c r="I262" i="5"/>
  <c r="J262" i="5" s="1"/>
  <c r="F262" i="5"/>
  <c r="L261" i="5"/>
  <c r="M261" i="5" s="1"/>
  <c r="G261" i="5"/>
  <c r="A264" i="5"/>
  <c r="D264" i="5" s="1"/>
  <c r="O263" i="5" l="1"/>
  <c r="P263" i="5" s="1"/>
  <c r="I263" i="5"/>
  <c r="J263" i="5" s="1"/>
  <c r="F263" i="5"/>
  <c r="G262" i="5"/>
  <c r="L262" i="5"/>
  <c r="M262" i="5" s="1"/>
  <c r="A265" i="5"/>
  <c r="D265" i="5" s="1"/>
  <c r="O264" i="5" l="1"/>
  <c r="P264" i="5" s="1"/>
  <c r="I264" i="5"/>
  <c r="J264" i="5" s="1"/>
  <c r="F264" i="5"/>
  <c r="G263" i="5"/>
  <c r="L263" i="5"/>
  <c r="M263" i="5" s="1"/>
  <c r="A266" i="5"/>
  <c r="D266" i="5" s="1"/>
  <c r="O265" i="5" l="1"/>
  <c r="P265" i="5" s="1"/>
  <c r="I265" i="5"/>
  <c r="J265" i="5" s="1"/>
  <c r="F265" i="5"/>
  <c r="L264" i="5"/>
  <c r="M264" i="5" s="1"/>
  <c r="G264" i="5"/>
  <c r="A267" i="5"/>
  <c r="D267" i="5" s="1"/>
  <c r="O266" i="5" l="1"/>
  <c r="P266" i="5" s="1"/>
  <c r="I266" i="5"/>
  <c r="J266" i="5" s="1"/>
  <c r="F266" i="5"/>
  <c r="G265" i="5"/>
  <c r="L265" i="5"/>
  <c r="M265" i="5" s="1"/>
  <c r="A268" i="5"/>
  <c r="D268" i="5" s="1"/>
  <c r="O267" i="5" l="1"/>
  <c r="P267" i="5" s="1"/>
  <c r="I267" i="5"/>
  <c r="J267" i="5" s="1"/>
  <c r="F267" i="5"/>
  <c r="G266" i="5"/>
  <c r="L266" i="5"/>
  <c r="M266" i="5" s="1"/>
  <c r="A269" i="5"/>
  <c r="D269" i="5" s="1"/>
  <c r="O268" i="5" l="1"/>
  <c r="P268" i="5" s="1"/>
  <c r="I268" i="5"/>
  <c r="J268" i="5" s="1"/>
  <c r="F268" i="5"/>
  <c r="L267" i="5"/>
  <c r="M267" i="5" s="1"/>
  <c r="G267" i="5"/>
  <c r="A270" i="5"/>
  <c r="D270" i="5" s="1"/>
  <c r="O269" i="5" l="1"/>
  <c r="P269" i="5" s="1"/>
  <c r="I269" i="5"/>
  <c r="J269" i="5" s="1"/>
  <c r="F269" i="5"/>
  <c r="G268" i="5"/>
  <c r="L268" i="5"/>
  <c r="M268" i="5" s="1"/>
  <c r="A271" i="5"/>
  <c r="D271" i="5" s="1"/>
  <c r="O270" i="5" l="1"/>
  <c r="P270" i="5" s="1"/>
  <c r="I270" i="5"/>
  <c r="J270" i="5" s="1"/>
  <c r="F270" i="5"/>
  <c r="G269" i="5"/>
  <c r="L269" i="5"/>
  <c r="M269" i="5" s="1"/>
  <c r="A272" i="5"/>
  <c r="D272" i="5" s="1"/>
  <c r="O271" i="5" l="1"/>
  <c r="P271" i="5" s="1"/>
  <c r="I271" i="5"/>
  <c r="J271" i="5" s="1"/>
  <c r="F271" i="5"/>
  <c r="G270" i="5"/>
  <c r="L270" i="5"/>
  <c r="M270" i="5" s="1"/>
  <c r="A273" i="5"/>
  <c r="D273" i="5" s="1"/>
  <c r="O272" i="5" l="1"/>
  <c r="P272" i="5" s="1"/>
  <c r="I272" i="5"/>
  <c r="J272" i="5" s="1"/>
  <c r="F272" i="5"/>
  <c r="G271" i="5"/>
  <c r="L271" i="5"/>
  <c r="M271" i="5" s="1"/>
  <c r="A274" i="5"/>
  <c r="D274" i="5" s="1"/>
  <c r="O273" i="5" l="1"/>
  <c r="P273" i="5" s="1"/>
  <c r="I273" i="5"/>
  <c r="J273" i="5" s="1"/>
  <c r="F273" i="5"/>
  <c r="G272" i="5"/>
  <c r="L272" i="5"/>
  <c r="M272" i="5" s="1"/>
  <c r="A275" i="5"/>
  <c r="D275" i="5" s="1"/>
  <c r="O274" i="5" l="1"/>
  <c r="P274" i="5" s="1"/>
  <c r="I274" i="5"/>
  <c r="J274" i="5" s="1"/>
  <c r="F274" i="5"/>
  <c r="L273" i="5"/>
  <c r="M273" i="5" s="1"/>
  <c r="G273" i="5"/>
  <c r="A276" i="5"/>
  <c r="D276" i="5" s="1"/>
  <c r="O275" i="5" l="1"/>
  <c r="P275" i="5" s="1"/>
  <c r="I275" i="5"/>
  <c r="J275" i="5" s="1"/>
  <c r="F275" i="5"/>
  <c r="G274" i="5"/>
  <c r="L274" i="5"/>
  <c r="M274" i="5" s="1"/>
  <c r="A277" i="5"/>
  <c r="D277" i="5" s="1"/>
  <c r="O276" i="5" l="1"/>
  <c r="P276" i="5" s="1"/>
  <c r="I276" i="5"/>
  <c r="J276" i="5" s="1"/>
  <c r="F276" i="5"/>
  <c r="G275" i="5"/>
  <c r="L275" i="5"/>
  <c r="M275" i="5" s="1"/>
  <c r="A278" i="5"/>
  <c r="D278" i="5" s="1"/>
  <c r="O277" i="5" l="1"/>
  <c r="P277" i="5" s="1"/>
  <c r="I277" i="5"/>
  <c r="J277" i="5" s="1"/>
  <c r="F277" i="5"/>
  <c r="L276" i="5"/>
  <c r="M276" i="5" s="1"/>
  <c r="G276" i="5"/>
  <c r="A279" i="5"/>
  <c r="D279" i="5" s="1"/>
  <c r="O278" i="5" l="1"/>
  <c r="P278" i="5" s="1"/>
  <c r="I278" i="5"/>
  <c r="J278" i="5" s="1"/>
  <c r="F278" i="5"/>
  <c r="G277" i="5"/>
  <c r="L277" i="5"/>
  <c r="M277" i="5" s="1"/>
  <c r="A280" i="5"/>
  <c r="D280" i="5" s="1"/>
  <c r="O279" i="5" l="1"/>
  <c r="P279" i="5" s="1"/>
  <c r="I279" i="5"/>
  <c r="J279" i="5" s="1"/>
  <c r="F279" i="5"/>
  <c r="L278" i="5"/>
  <c r="M278" i="5" s="1"/>
  <c r="G278" i="5"/>
  <c r="A281" i="5"/>
  <c r="D281" i="5" s="1"/>
  <c r="O280" i="5" l="1"/>
  <c r="P280" i="5" s="1"/>
  <c r="I280" i="5"/>
  <c r="J280" i="5" s="1"/>
  <c r="F280" i="5"/>
  <c r="G279" i="5"/>
  <c r="L279" i="5"/>
  <c r="M279" i="5" s="1"/>
  <c r="A282" i="5"/>
  <c r="D282" i="5" s="1"/>
  <c r="O281" i="5" l="1"/>
  <c r="P281" i="5" s="1"/>
  <c r="I281" i="5"/>
  <c r="J281" i="5" s="1"/>
  <c r="F281" i="5"/>
  <c r="G280" i="5"/>
  <c r="L280" i="5"/>
  <c r="M280" i="5" s="1"/>
  <c r="A283" i="5"/>
  <c r="D283" i="5" s="1"/>
  <c r="O282" i="5" l="1"/>
  <c r="P282" i="5" s="1"/>
  <c r="I282" i="5"/>
  <c r="J282" i="5" s="1"/>
  <c r="F282" i="5"/>
  <c r="L281" i="5"/>
  <c r="M281" i="5" s="1"/>
  <c r="G281" i="5"/>
  <c r="A284" i="5"/>
  <c r="D284" i="5" s="1"/>
  <c r="O283" i="5" l="1"/>
  <c r="P283" i="5" s="1"/>
  <c r="I283" i="5"/>
  <c r="J283" i="5" s="1"/>
  <c r="F283" i="5"/>
  <c r="L282" i="5"/>
  <c r="M282" i="5" s="1"/>
  <c r="G282" i="5"/>
  <c r="A285" i="5"/>
  <c r="D285" i="5" s="1"/>
  <c r="O284" i="5" l="1"/>
  <c r="P284" i="5" s="1"/>
  <c r="F284" i="5"/>
  <c r="I284" i="5"/>
  <c r="J284" i="5" s="1"/>
  <c r="G283" i="5"/>
  <c r="L283" i="5"/>
  <c r="M283" i="5" s="1"/>
  <c r="A286" i="5"/>
  <c r="D286" i="5" s="1"/>
  <c r="O285" i="5" l="1"/>
  <c r="P285" i="5" s="1"/>
  <c r="I285" i="5"/>
  <c r="J285" i="5" s="1"/>
  <c r="F285" i="5"/>
  <c r="G284" i="5"/>
  <c r="L284" i="5"/>
  <c r="M284" i="5" s="1"/>
  <c r="A287" i="5"/>
  <c r="D287" i="5" s="1"/>
  <c r="O286" i="5" l="1"/>
  <c r="P286" i="5" s="1"/>
  <c r="I286" i="5"/>
  <c r="J286" i="5" s="1"/>
  <c r="F286" i="5"/>
  <c r="L285" i="5"/>
  <c r="M285" i="5" s="1"/>
  <c r="G285" i="5"/>
  <c r="A288" i="5"/>
  <c r="D288" i="5" s="1"/>
  <c r="O287" i="5" l="1"/>
  <c r="P287" i="5" s="1"/>
  <c r="I287" i="5"/>
  <c r="J287" i="5" s="1"/>
  <c r="F287" i="5"/>
  <c r="G286" i="5"/>
  <c r="L286" i="5"/>
  <c r="M286" i="5" s="1"/>
  <c r="A289" i="5"/>
  <c r="D289" i="5" s="1"/>
  <c r="O288" i="5" l="1"/>
  <c r="P288" i="5" s="1"/>
  <c r="I288" i="5"/>
  <c r="J288" i="5" s="1"/>
  <c r="F288" i="5"/>
  <c r="G287" i="5"/>
  <c r="L287" i="5"/>
  <c r="M287" i="5" s="1"/>
  <c r="A290" i="5"/>
  <c r="D290" i="5" s="1"/>
  <c r="O289" i="5" l="1"/>
  <c r="P289" i="5" s="1"/>
  <c r="I289" i="5"/>
  <c r="J289" i="5" s="1"/>
  <c r="F289" i="5"/>
  <c r="G288" i="5"/>
  <c r="L288" i="5"/>
  <c r="M288" i="5" s="1"/>
  <c r="A291" i="5"/>
  <c r="D291" i="5" s="1"/>
  <c r="O290" i="5" l="1"/>
  <c r="P290" i="5" s="1"/>
  <c r="I290" i="5"/>
  <c r="J290" i="5" s="1"/>
  <c r="F290" i="5"/>
  <c r="G289" i="5"/>
  <c r="L289" i="5"/>
  <c r="M289" i="5" s="1"/>
  <c r="A292" i="5"/>
  <c r="D292" i="5" s="1"/>
  <c r="O291" i="5" l="1"/>
  <c r="P291" i="5" s="1"/>
  <c r="I291" i="5"/>
  <c r="J291" i="5" s="1"/>
  <c r="F291" i="5"/>
  <c r="L290" i="5"/>
  <c r="M290" i="5" s="1"/>
  <c r="G290" i="5"/>
  <c r="A293" i="5"/>
  <c r="D293" i="5" s="1"/>
  <c r="O292" i="5" l="1"/>
  <c r="P292" i="5" s="1"/>
  <c r="I292" i="5"/>
  <c r="J292" i="5" s="1"/>
  <c r="F292" i="5"/>
  <c r="G291" i="5"/>
  <c r="L291" i="5"/>
  <c r="M291" i="5" s="1"/>
  <c r="A294" i="5"/>
  <c r="D294" i="5" s="1"/>
  <c r="O293" i="5" l="1"/>
  <c r="P293" i="5" s="1"/>
  <c r="F293" i="5"/>
  <c r="I293" i="5"/>
  <c r="J293" i="5" s="1"/>
  <c r="G292" i="5"/>
  <c r="L292" i="5"/>
  <c r="M292" i="5" s="1"/>
  <c r="A295" i="5"/>
  <c r="D295" i="5" s="1"/>
  <c r="O294" i="5" l="1"/>
  <c r="P294" i="5" s="1"/>
  <c r="F294" i="5"/>
  <c r="I294" i="5"/>
  <c r="J294" i="5" s="1"/>
  <c r="L293" i="5"/>
  <c r="M293" i="5" s="1"/>
  <c r="G293" i="5"/>
  <c r="A296" i="5"/>
  <c r="D296" i="5" s="1"/>
  <c r="O295" i="5" l="1"/>
  <c r="P295" i="5" s="1"/>
  <c r="F295" i="5"/>
  <c r="I295" i="5"/>
  <c r="J295" i="5" s="1"/>
  <c r="L294" i="5"/>
  <c r="M294" i="5" s="1"/>
  <c r="G294" i="5"/>
  <c r="A297" i="5"/>
  <c r="D297" i="5" s="1"/>
  <c r="O296" i="5" l="1"/>
  <c r="P296" i="5" s="1"/>
  <c r="I296" i="5"/>
  <c r="J296" i="5" s="1"/>
  <c r="F296" i="5"/>
  <c r="L295" i="5"/>
  <c r="M295" i="5" s="1"/>
  <c r="G295" i="5"/>
  <c r="A298" i="5"/>
  <c r="D298" i="5" s="1"/>
  <c r="O297" i="5" l="1"/>
  <c r="P297" i="5" s="1"/>
  <c r="I297" i="5"/>
  <c r="J297" i="5" s="1"/>
  <c r="F297" i="5"/>
  <c r="G296" i="5"/>
  <c r="L296" i="5"/>
  <c r="M296" i="5" s="1"/>
  <c r="A299" i="5"/>
  <c r="D299" i="5" s="1"/>
  <c r="O298" i="5" l="1"/>
  <c r="P298" i="5" s="1"/>
  <c r="I298" i="5"/>
  <c r="J298" i="5" s="1"/>
  <c r="F298" i="5"/>
  <c r="G297" i="5"/>
  <c r="L297" i="5"/>
  <c r="M297" i="5" s="1"/>
  <c r="A300" i="5"/>
  <c r="D300" i="5" s="1"/>
  <c r="O299" i="5" l="1"/>
  <c r="P299" i="5" s="1"/>
  <c r="I299" i="5"/>
  <c r="J299" i="5" s="1"/>
  <c r="F299" i="5"/>
  <c r="G298" i="5"/>
  <c r="L298" i="5"/>
  <c r="M298" i="5" s="1"/>
  <c r="A301" i="5"/>
  <c r="D301" i="5" s="1"/>
  <c r="O300" i="5" l="1"/>
  <c r="P300" i="5" s="1"/>
  <c r="I300" i="5"/>
  <c r="J300" i="5" s="1"/>
  <c r="F300" i="5"/>
  <c r="G299" i="5"/>
  <c r="L299" i="5"/>
  <c r="M299" i="5" s="1"/>
  <c r="A302" i="5"/>
  <c r="D302" i="5" s="1"/>
  <c r="O301" i="5" l="1"/>
  <c r="P301" i="5" s="1"/>
  <c r="I301" i="5"/>
  <c r="J301" i="5" s="1"/>
  <c r="F301" i="5"/>
  <c r="G300" i="5"/>
  <c r="L300" i="5"/>
  <c r="M300" i="5" s="1"/>
  <c r="A303" i="5"/>
  <c r="D303" i="5" s="1"/>
  <c r="O302" i="5" l="1"/>
  <c r="P302" i="5" s="1"/>
  <c r="I302" i="5"/>
  <c r="J302" i="5" s="1"/>
  <c r="F302" i="5"/>
  <c r="G301" i="5"/>
  <c r="L301" i="5"/>
  <c r="M301" i="5" s="1"/>
  <c r="A304" i="5"/>
  <c r="D304" i="5" s="1"/>
  <c r="O303" i="5" l="1"/>
  <c r="P303" i="5" s="1"/>
  <c r="I303" i="5"/>
  <c r="J303" i="5" s="1"/>
  <c r="F303" i="5"/>
  <c r="G302" i="5"/>
  <c r="L302" i="5"/>
  <c r="M302" i="5" s="1"/>
  <c r="A305" i="5"/>
  <c r="D305" i="5" s="1"/>
  <c r="O304" i="5" l="1"/>
  <c r="P304" i="5" s="1"/>
  <c r="I304" i="5"/>
  <c r="J304" i="5" s="1"/>
  <c r="F304" i="5"/>
  <c r="G303" i="5"/>
  <c r="L303" i="5"/>
  <c r="M303" i="5" s="1"/>
  <c r="A306" i="5"/>
  <c r="D306" i="5" s="1"/>
  <c r="O305" i="5" l="1"/>
  <c r="P305" i="5" s="1"/>
  <c r="I305" i="5"/>
  <c r="J305" i="5" s="1"/>
  <c r="F305" i="5"/>
  <c r="L304" i="5"/>
  <c r="M304" i="5" s="1"/>
  <c r="G304" i="5"/>
  <c r="A307" i="5"/>
  <c r="D307" i="5" s="1"/>
  <c r="O306" i="5" l="1"/>
  <c r="P306" i="5" s="1"/>
  <c r="I306" i="5"/>
  <c r="J306" i="5" s="1"/>
  <c r="F306" i="5"/>
  <c r="G305" i="5"/>
  <c r="L305" i="5"/>
  <c r="M305" i="5" s="1"/>
  <c r="A308" i="5"/>
  <c r="D308" i="5" s="1"/>
  <c r="O307" i="5" l="1"/>
  <c r="P307" i="5" s="1"/>
  <c r="F307" i="5"/>
  <c r="I307" i="5"/>
  <c r="J307" i="5" s="1"/>
  <c r="G306" i="5"/>
  <c r="L306" i="5"/>
  <c r="M306" i="5" s="1"/>
  <c r="A309" i="5"/>
  <c r="D309" i="5" s="1"/>
  <c r="O308" i="5" l="1"/>
  <c r="P308" i="5" s="1"/>
  <c r="F308" i="5"/>
  <c r="I308" i="5"/>
  <c r="J308" i="5" s="1"/>
  <c r="G307" i="5"/>
  <c r="L307" i="5"/>
  <c r="M307" i="5" s="1"/>
  <c r="A310" i="5"/>
  <c r="D310" i="5" s="1"/>
  <c r="O309" i="5" l="1"/>
  <c r="P309" i="5" s="1"/>
  <c r="I309" i="5"/>
  <c r="J309" i="5" s="1"/>
  <c r="F309" i="5"/>
  <c r="L308" i="5"/>
  <c r="M308" i="5" s="1"/>
  <c r="G308" i="5"/>
  <c r="A311" i="5"/>
  <c r="D311" i="5" s="1"/>
  <c r="O310" i="5" l="1"/>
  <c r="P310" i="5" s="1"/>
  <c r="I310" i="5"/>
  <c r="J310" i="5" s="1"/>
  <c r="F310" i="5"/>
  <c r="L309" i="5"/>
  <c r="M309" i="5" s="1"/>
  <c r="G309" i="5"/>
  <c r="A312" i="5"/>
  <c r="D312" i="5" s="1"/>
  <c r="O311" i="5" l="1"/>
  <c r="P311" i="5" s="1"/>
  <c r="F311" i="5"/>
  <c r="I311" i="5"/>
  <c r="J311" i="5" s="1"/>
  <c r="L310" i="5"/>
  <c r="M310" i="5" s="1"/>
  <c r="G310" i="5"/>
  <c r="A313" i="5"/>
  <c r="D313" i="5" s="1"/>
  <c r="O312" i="5" l="1"/>
  <c r="P312" i="5" s="1"/>
  <c r="I312" i="5"/>
  <c r="J312" i="5" s="1"/>
  <c r="F312" i="5"/>
  <c r="G311" i="5"/>
  <c r="L311" i="5"/>
  <c r="M311" i="5" s="1"/>
  <c r="A314" i="5"/>
  <c r="D314" i="5" s="1"/>
  <c r="O313" i="5" l="1"/>
  <c r="P313" i="5" s="1"/>
  <c r="I313" i="5"/>
  <c r="J313" i="5" s="1"/>
  <c r="F313" i="5"/>
  <c r="G312" i="5"/>
  <c r="L312" i="5"/>
  <c r="M312" i="5" s="1"/>
  <c r="A315" i="5"/>
  <c r="D315" i="5" s="1"/>
  <c r="O314" i="5" l="1"/>
  <c r="P314" i="5" s="1"/>
  <c r="I314" i="5"/>
  <c r="J314" i="5" s="1"/>
  <c r="F314" i="5"/>
  <c r="L313" i="5"/>
  <c r="M313" i="5" s="1"/>
  <c r="G313" i="5"/>
  <c r="A316" i="5"/>
  <c r="D316" i="5" s="1"/>
  <c r="O315" i="5" l="1"/>
  <c r="P315" i="5" s="1"/>
  <c r="I315" i="5"/>
  <c r="J315" i="5" s="1"/>
  <c r="F315" i="5"/>
  <c r="G314" i="5"/>
  <c r="L314" i="5"/>
  <c r="M314" i="5" s="1"/>
  <c r="A317" i="5"/>
  <c r="D317" i="5" s="1"/>
  <c r="O316" i="5" l="1"/>
  <c r="P316" i="5" s="1"/>
  <c r="I316" i="5"/>
  <c r="J316" i="5" s="1"/>
  <c r="F316" i="5"/>
  <c r="L315" i="5"/>
  <c r="M315" i="5" s="1"/>
  <c r="G315" i="5"/>
  <c r="A318" i="5"/>
  <c r="D318" i="5" s="1"/>
  <c r="O317" i="5" l="1"/>
  <c r="P317" i="5" s="1"/>
  <c r="I317" i="5"/>
  <c r="J317" i="5" s="1"/>
  <c r="F317" i="5"/>
  <c r="L316" i="5"/>
  <c r="M316" i="5" s="1"/>
  <c r="G316" i="5"/>
  <c r="A319" i="5"/>
  <c r="D319" i="5" s="1"/>
  <c r="O318" i="5" l="1"/>
  <c r="P318" i="5" s="1"/>
  <c r="I318" i="5"/>
  <c r="J318" i="5" s="1"/>
  <c r="F318" i="5"/>
  <c r="G317" i="5"/>
  <c r="L317" i="5"/>
  <c r="M317" i="5" s="1"/>
  <c r="A320" i="5"/>
  <c r="D320" i="5" s="1"/>
  <c r="O319" i="5" l="1"/>
  <c r="P319" i="5" s="1"/>
  <c r="I319" i="5"/>
  <c r="J319" i="5" s="1"/>
  <c r="F319" i="5"/>
  <c r="L318" i="5"/>
  <c r="M318" i="5" s="1"/>
  <c r="G318" i="5"/>
  <c r="A321" i="5"/>
  <c r="D321" i="5" s="1"/>
  <c r="O320" i="5" l="1"/>
  <c r="P320" i="5" s="1"/>
  <c r="I320" i="5"/>
  <c r="J320" i="5" s="1"/>
  <c r="F320" i="5"/>
  <c r="L319" i="5"/>
  <c r="M319" i="5" s="1"/>
  <c r="G319" i="5"/>
  <c r="A322" i="5"/>
  <c r="D322" i="5" s="1"/>
  <c r="O321" i="5" l="1"/>
  <c r="P321" i="5" s="1"/>
  <c r="I321" i="5"/>
  <c r="J321" i="5" s="1"/>
  <c r="F321" i="5"/>
  <c r="G320" i="5"/>
  <c r="L320" i="5"/>
  <c r="M320" i="5" s="1"/>
  <c r="A323" i="5"/>
  <c r="D323" i="5" s="1"/>
  <c r="O322" i="5" l="1"/>
  <c r="P322" i="5" s="1"/>
  <c r="F322" i="5"/>
  <c r="I322" i="5"/>
  <c r="J322" i="5" s="1"/>
  <c r="G321" i="5"/>
  <c r="L321" i="5"/>
  <c r="M321" i="5" s="1"/>
  <c r="A324" i="5"/>
  <c r="D324" i="5" s="1"/>
  <c r="O323" i="5" l="1"/>
  <c r="P323" i="5" s="1"/>
  <c r="I323" i="5"/>
  <c r="J323" i="5" s="1"/>
  <c r="F323" i="5"/>
  <c r="G322" i="5"/>
  <c r="L322" i="5"/>
  <c r="M322" i="5" s="1"/>
  <c r="A325" i="5"/>
  <c r="D325" i="5" s="1"/>
  <c r="O324" i="5" l="1"/>
  <c r="P324" i="5" s="1"/>
  <c r="I324" i="5"/>
  <c r="J324" i="5" s="1"/>
  <c r="F324" i="5"/>
  <c r="L323" i="5"/>
  <c r="M323" i="5" s="1"/>
  <c r="G323" i="5"/>
  <c r="A326" i="5"/>
  <c r="D326" i="5" s="1"/>
  <c r="O325" i="5" l="1"/>
  <c r="P325" i="5" s="1"/>
  <c r="I325" i="5"/>
  <c r="J325" i="5" s="1"/>
  <c r="F325" i="5"/>
  <c r="G324" i="5"/>
  <c r="L324" i="5"/>
  <c r="M324" i="5" s="1"/>
  <c r="A327" i="5"/>
  <c r="D327" i="5" s="1"/>
  <c r="O326" i="5" l="1"/>
  <c r="P326" i="5" s="1"/>
  <c r="I326" i="5"/>
  <c r="J326" i="5" s="1"/>
  <c r="F326" i="5"/>
  <c r="G325" i="5"/>
  <c r="L325" i="5"/>
  <c r="M325" i="5" s="1"/>
  <c r="A328" i="5"/>
  <c r="D328" i="5" s="1"/>
  <c r="O327" i="5" l="1"/>
  <c r="P327" i="5" s="1"/>
  <c r="F327" i="5"/>
  <c r="I327" i="5"/>
  <c r="J327" i="5" s="1"/>
  <c r="G326" i="5"/>
  <c r="L326" i="5"/>
  <c r="M326" i="5" s="1"/>
  <c r="A329" i="5"/>
  <c r="D329" i="5" s="1"/>
  <c r="O328" i="5" l="1"/>
  <c r="P328" i="5" s="1"/>
  <c r="I328" i="5"/>
  <c r="J328" i="5" s="1"/>
  <c r="F328" i="5"/>
  <c r="L327" i="5"/>
  <c r="M327" i="5" s="1"/>
  <c r="G327" i="5"/>
  <c r="A330" i="5"/>
  <c r="D330" i="5" s="1"/>
  <c r="O329" i="5" l="1"/>
  <c r="P329" i="5" s="1"/>
  <c r="I329" i="5"/>
  <c r="J329" i="5" s="1"/>
  <c r="F329" i="5"/>
  <c r="G328" i="5"/>
  <c r="L328" i="5"/>
  <c r="M328" i="5" s="1"/>
  <c r="A331" i="5"/>
  <c r="D331" i="5" s="1"/>
  <c r="O330" i="5" l="1"/>
  <c r="P330" i="5" s="1"/>
  <c r="I330" i="5"/>
  <c r="J330" i="5" s="1"/>
  <c r="F330" i="5"/>
  <c r="G329" i="5"/>
  <c r="L329" i="5"/>
  <c r="M329" i="5" s="1"/>
  <c r="A332" i="5"/>
  <c r="D332" i="5" s="1"/>
  <c r="O331" i="5" l="1"/>
  <c r="P331" i="5" s="1"/>
  <c r="I331" i="5"/>
  <c r="J331" i="5" s="1"/>
  <c r="F331" i="5"/>
  <c r="L330" i="5"/>
  <c r="M330" i="5" s="1"/>
  <c r="G330" i="5"/>
  <c r="A333" i="5"/>
  <c r="D333" i="5" s="1"/>
  <c r="O332" i="5" l="1"/>
  <c r="P332" i="5" s="1"/>
  <c r="I332" i="5"/>
  <c r="J332" i="5" s="1"/>
  <c r="F332" i="5"/>
  <c r="G331" i="5"/>
  <c r="L331" i="5"/>
  <c r="M331" i="5" s="1"/>
  <c r="A334" i="5"/>
  <c r="D334" i="5" s="1"/>
  <c r="O333" i="5" l="1"/>
  <c r="P333" i="5" s="1"/>
  <c r="I333" i="5"/>
  <c r="J333" i="5" s="1"/>
  <c r="F333" i="5"/>
  <c r="L332" i="5"/>
  <c r="M332" i="5" s="1"/>
  <c r="G332" i="5"/>
  <c r="A335" i="5"/>
  <c r="D335" i="5" s="1"/>
  <c r="O334" i="5" l="1"/>
  <c r="P334" i="5" s="1"/>
  <c r="I334" i="5"/>
  <c r="J334" i="5" s="1"/>
  <c r="F334" i="5"/>
  <c r="G333" i="5"/>
  <c r="L333" i="5"/>
  <c r="M333" i="5" s="1"/>
  <c r="A336" i="5"/>
  <c r="D336" i="5" s="1"/>
  <c r="O335" i="5" l="1"/>
  <c r="P335" i="5" s="1"/>
  <c r="I335" i="5"/>
  <c r="J335" i="5" s="1"/>
  <c r="F335" i="5"/>
  <c r="G334" i="5"/>
  <c r="L334" i="5"/>
  <c r="M334" i="5" s="1"/>
  <c r="A337" i="5"/>
  <c r="D337" i="5" s="1"/>
  <c r="O336" i="5" l="1"/>
  <c r="P336" i="5" s="1"/>
  <c r="I336" i="5"/>
  <c r="J336" i="5" s="1"/>
  <c r="F336" i="5"/>
  <c r="G335" i="5"/>
  <c r="L335" i="5"/>
  <c r="M335" i="5" s="1"/>
  <c r="A338" i="5"/>
  <c r="D338" i="5" s="1"/>
  <c r="O337" i="5" l="1"/>
  <c r="P337" i="5" s="1"/>
  <c r="I337" i="5"/>
  <c r="J337" i="5" s="1"/>
  <c r="F337" i="5"/>
  <c r="G336" i="5"/>
  <c r="L336" i="5"/>
  <c r="M336" i="5" s="1"/>
  <c r="A339" i="5"/>
  <c r="D339" i="5" s="1"/>
  <c r="O338" i="5" l="1"/>
  <c r="P338" i="5" s="1"/>
  <c r="I338" i="5"/>
  <c r="J338" i="5" s="1"/>
  <c r="F338" i="5"/>
  <c r="G337" i="5"/>
  <c r="L337" i="5"/>
  <c r="M337" i="5" s="1"/>
  <c r="A340" i="5"/>
  <c r="D340" i="5" s="1"/>
  <c r="O339" i="5" l="1"/>
  <c r="P339" i="5" s="1"/>
  <c r="I339" i="5"/>
  <c r="J339" i="5" s="1"/>
  <c r="F339" i="5"/>
  <c r="G338" i="5"/>
  <c r="L338" i="5"/>
  <c r="M338" i="5" s="1"/>
  <c r="A341" i="5"/>
  <c r="D341" i="5" s="1"/>
  <c r="O340" i="5" l="1"/>
  <c r="P340" i="5" s="1"/>
  <c r="I340" i="5"/>
  <c r="J340" i="5" s="1"/>
  <c r="F340" i="5"/>
  <c r="L339" i="5"/>
  <c r="M339" i="5" s="1"/>
  <c r="G339" i="5"/>
  <c r="A342" i="5"/>
  <c r="D342" i="5" s="1"/>
  <c r="O341" i="5" l="1"/>
  <c r="P341" i="5" s="1"/>
  <c r="I341" i="5"/>
  <c r="J341" i="5" s="1"/>
  <c r="F341" i="5"/>
  <c r="G340" i="5"/>
  <c r="L340" i="5"/>
  <c r="M340" i="5" s="1"/>
  <c r="A343" i="5"/>
  <c r="D343" i="5" s="1"/>
  <c r="O342" i="5" l="1"/>
  <c r="P342" i="5" s="1"/>
  <c r="I342" i="5"/>
  <c r="J342" i="5" s="1"/>
  <c r="F342" i="5"/>
  <c r="L341" i="5"/>
  <c r="M341" i="5" s="1"/>
  <c r="G341" i="5"/>
  <c r="A344" i="5"/>
  <c r="D344" i="5" s="1"/>
  <c r="O343" i="5" l="1"/>
  <c r="P343" i="5" s="1"/>
  <c r="I343" i="5"/>
  <c r="J343" i="5" s="1"/>
  <c r="F343" i="5"/>
  <c r="L342" i="5"/>
  <c r="M342" i="5" s="1"/>
  <c r="G342" i="5"/>
  <c r="A345" i="5"/>
  <c r="D345" i="5" s="1"/>
  <c r="O344" i="5" l="1"/>
  <c r="P344" i="5" s="1"/>
  <c r="I344" i="5"/>
  <c r="J344" i="5" s="1"/>
  <c r="F344" i="5"/>
  <c r="L343" i="5"/>
  <c r="M343" i="5" s="1"/>
  <c r="G343" i="5"/>
  <c r="A346" i="5"/>
  <c r="D346" i="5" s="1"/>
  <c r="O345" i="5" l="1"/>
  <c r="P345" i="5" s="1"/>
  <c r="I345" i="5"/>
  <c r="J345" i="5" s="1"/>
  <c r="F345" i="5"/>
  <c r="G344" i="5"/>
  <c r="L344" i="5"/>
  <c r="M344" i="5" s="1"/>
  <c r="A347" i="5"/>
  <c r="D347" i="5" s="1"/>
  <c r="O346" i="5" l="1"/>
  <c r="P346" i="5" s="1"/>
  <c r="I346" i="5"/>
  <c r="J346" i="5" s="1"/>
  <c r="F346" i="5"/>
  <c r="L345" i="5"/>
  <c r="M345" i="5" s="1"/>
  <c r="G345" i="5"/>
  <c r="A348" i="5"/>
  <c r="D348" i="5" s="1"/>
  <c r="O347" i="5" l="1"/>
  <c r="P347" i="5" s="1"/>
  <c r="I347" i="5"/>
  <c r="J347" i="5" s="1"/>
  <c r="F347" i="5"/>
  <c r="G346" i="5"/>
  <c r="L346" i="5"/>
  <c r="M346" i="5" s="1"/>
  <c r="A349" i="5"/>
  <c r="D349" i="5" s="1"/>
  <c r="O348" i="5" l="1"/>
  <c r="P348" i="5" s="1"/>
  <c r="I348" i="5"/>
  <c r="J348" i="5" s="1"/>
  <c r="F348" i="5"/>
  <c r="G347" i="5"/>
  <c r="L347" i="5"/>
  <c r="M347" i="5" s="1"/>
  <c r="A350" i="5"/>
  <c r="D350" i="5" s="1"/>
  <c r="O349" i="5" l="1"/>
  <c r="P349" i="5" s="1"/>
  <c r="I349" i="5"/>
  <c r="J349" i="5" s="1"/>
  <c r="F349" i="5"/>
  <c r="G348" i="5"/>
  <c r="L348" i="5"/>
  <c r="M348" i="5" s="1"/>
  <c r="A351" i="5"/>
  <c r="D351" i="5" s="1"/>
  <c r="O350" i="5" l="1"/>
  <c r="P350" i="5" s="1"/>
  <c r="I350" i="5"/>
  <c r="J350" i="5" s="1"/>
  <c r="F350" i="5"/>
  <c r="G349" i="5"/>
  <c r="L349" i="5"/>
  <c r="M349" i="5" s="1"/>
  <c r="A352" i="5"/>
  <c r="D352" i="5" s="1"/>
  <c r="O351" i="5" l="1"/>
  <c r="P351" i="5" s="1"/>
  <c r="I351" i="5"/>
  <c r="J351" i="5" s="1"/>
  <c r="F351" i="5"/>
  <c r="G350" i="5"/>
  <c r="L350" i="5"/>
  <c r="M350" i="5" s="1"/>
  <c r="A353" i="5"/>
  <c r="D353" i="5" s="1"/>
  <c r="O352" i="5" l="1"/>
  <c r="P352" i="5" s="1"/>
  <c r="I352" i="5"/>
  <c r="J352" i="5" s="1"/>
  <c r="F352" i="5"/>
  <c r="G351" i="5"/>
  <c r="L351" i="5"/>
  <c r="M351" i="5" s="1"/>
  <c r="A354" i="5"/>
  <c r="D354" i="5" s="1"/>
  <c r="O353" i="5" l="1"/>
  <c r="P353" i="5" s="1"/>
  <c r="I353" i="5"/>
  <c r="J353" i="5" s="1"/>
  <c r="F353" i="5"/>
  <c r="L352" i="5"/>
  <c r="M352" i="5" s="1"/>
  <c r="G352" i="5"/>
  <c r="A355" i="5"/>
  <c r="D355" i="5" s="1"/>
  <c r="O354" i="5" l="1"/>
  <c r="P354" i="5" s="1"/>
  <c r="I354" i="5"/>
  <c r="J354" i="5" s="1"/>
  <c r="F354" i="5"/>
  <c r="L353" i="5"/>
  <c r="M353" i="5" s="1"/>
  <c r="G353" i="5"/>
  <c r="A356" i="5"/>
  <c r="D356" i="5" s="1"/>
  <c r="O355" i="5" l="1"/>
  <c r="P355" i="5" s="1"/>
  <c r="I355" i="5"/>
  <c r="J355" i="5" s="1"/>
  <c r="F355" i="5"/>
  <c r="G354" i="5"/>
  <c r="L354" i="5"/>
  <c r="M354" i="5" s="1"/>
  <c r="A357" i="5"/>
  <c r="D357" i="5" s="1"/>
  <c r="O356" i="5" l="1"/>
  <c r="P356" i="5" s="1"/>
  <c r="I356" i="5"/>
  <c r="J356" i="5" s="1"/>
  <c r="F356" i="5"/>
  <c r="G355" i="5"/>
  <c r="L355" i="5"/>
  <c r="M355" i="5" s="1"/>
  <c r="A358" i="5"/>
  <c r="D358" i="5" s="1"/>
  <c r="O357" i="5" l="1"/>
  <c r="P357" i="5" s="1"/>
  <c r="I357" i="5"/>
  <c r="J357" i="5" s="1"/>
  <c r="F357" i="5"/>
  <c r="G356" i="5"/>
  <c r="L356" i="5"/>
  <c r="M356" i="5" s="1"/>
  <c r="A359" i="5"/>
  <c r="D359" i="5" s="1"/>
  <c r="O358" i="5" l="1"/>
  <c r="P358" i="5" s="1"/>
  <c r="I358" i="5"/>
  <c r="J358" i="5" s="1"/>
  <c r="F358" i="5"/>
  <c r="G357" i="5"/>
  <c r="L357" i="5"/>
  <c r="M357" i="5" s="1"/>
  <c r="A360" i="5"/>
  <c r="D360" i="5" s="1"/>
  <c r="O359" i="5" l="1"/>
  <c r="P359" i="5" s="1"/>
  <c r="I359" i="5"/>
  <c r="J359" i="5" s="1"/>
  <c r="F359" i="5"/>
  <c r="L358" i="5"/>
  <c r="M358" i="5" s="1"/>
  <c r="G358" i="5"/>
  <c r="A361" i="5"/>
  <c r="D361" i="5" s="1"/>
  <c r="O360" i="5" l="1"/>
  <c r="P360" i="5" s="1"/>
  <c r="F360" i="5"/>
  <c r="I360" i="5"/>
  <c r="J360" i="5" s="1"/>
  <c r="L359" i="5"/>
  <c r="M359" i="5" s="1"/>
  <c r="G359" i="5"/>
  <c r="A362" i="5"/>
  <c r="D362" i="5" s="1"/>
  <c r="O361" i="5" l="1"/>
  <c r="P361" i="5" s="1"/>
  <c r="I361" i="5"/>
  <c r="J361" i="5" s="1"/>
  <c r="F361" i="5"/>
  <c r="G360" i="5"/>
  <c r="L360" i="5"/>
  <c r="M360" i="5" s="1"/>
  <c r="A363" i="5"/>
  <c r="D363" i="5" s="1"/>
  <c r="O362" i="5" l="1"/>
  <c r="P362" i="5" s="1"/>
  <c r="I362" i="5"/>
  <c r="J362" i="5" s="1"/>
  <c r="F362" i="5"/>
  <c r="G361" i="5"/>
  <c r="L361" i="5"/>
  <c r="M361" i="5" s="1"/>
  <c r="A364" i="5"/>
  <c r="D364" i="5" s="1"/>
  <c r="O363" i="5" l="1"/>
  <c r="P363" i="5" s="1"/>
  <c r="I363" i="5"/>
  <c r="J363" i="5" s="1"/>
  <c r="F363" i="5"/>
  <c r="G362" i="5"/>
  <c r="L362" i="5"/>
  <c r="M362" i="5" s="1"/>
  <c r="A365" i="5"/>
  <c r="D365" i="5" s="1"/>
  <c r="O364" i="5" l="1"/>
  <c r="P364" i="5" s="1"/>
  <c r="I364" i="5"/>
  <c r="J364" i="5" s="1"/>
  <c r="F364" i="5"/>
  <c r="L363" i="5"/>
  <c r="M363" i="5" s="1"/>
  <c r="G363" i="5"/>
  <c r="A366" i="5"/>
  <c r="D366" i="5" s="1"/>
  <c r="O365" i="5" l="1"/>
  <c r="P365" i="5" s="1"/>
  <c r="I365" i="5"/>
  <c r="J365" i="5" s="1"/>
  <c r="F365" i="5"/>
  <c r="G364" i="5"/>
  <c r="L364" i="5"/>
  <c r="M364" i="5" s="1"/>
  <c r="A367" i="5"/>
  <c r="D367" i="5" s="1"/>
  <c r="O366" i="5" l="1"/>
  <c r="P366" i="5" s="1"/>
  <c r="I366" i="5"/>
  <c r="J366" i="5" s="1"/>
  <c r="F366" i="5"/>
  <c r="L365" i="5"/>
  <c r="M365" i="5" s="1"/>
  <c r="G365" i="5"/>
  <c r="A368" i="5"/>
  <c r="D368" i="5" s="1"/>
  <c r="O367" i="5" l="1"/>
  <c r="P367" i="5" s="1"/>
  <c r="I367" i="5"/>
  <c r="J367" i="5" s="1"/>
  <c r="F367" i="5"/>
  <c r="G366" i="5"/>
  <c r="L366" i="5"/>
  <c r="M366" i="5" s="1"/>
  <c r="A369" i="5"/>
  <c r="D369" i="5" s="1"/>
  <c r="O368" i="5" l="1"/>
  <c r="P368" i="5" s="1"/>
  <c r="I368" i="5"/>
  <c r="J368" i="5" s="1"/>
  <c r="F368" i="5"/>
  <c r="L367" i="5"/>
  <c r="M367" i="5" s="1"/>
  <c r="G367" i="5"/>
  <c r="A370" i="5"/>
  <c r="D370" i="5" s="1"/>
  <c r="O369" i="5" l="1"/>
  <c r="P369" i="5" s="1"/>
  <c r="I369" i="5"/>
  <c r="J369" i="5" s="1"/>
  <c r="F369" i="5"/>
  <c r="G368" i="5"/>
  <c r="L368" i="5"/>
  <c r="M368" i="5" s="1"/>
  <c r="A371" i="5"/>
  <c r="D371" i="5" s="1"/>
  <c r="O370" i="5" l="1"/>
  <c r="P370" i="5" s="1"/>
  <c r="I370" i="5"/>
  <c r="J370" i="5" s="1"/>
  <c r="F370" i="5"/>
  <c r="G369" i="5"/>
  <c r="L369" i="5"/>
  <c r="M369" i="5" s="1"/>
  <c r="A372" i="5"/>
  <c r="D372" i="5" s="1"/>
  <c r="O371" i="5" l="1"/>
  <c r="P371" i="5" s="1"/>
  <c r="F371" i="5"/>
  <c r="I371" i="5"/>
  <c r="J371" i="5" s="1"/>
  <c r="L370" i="5"/>
  <c r="M370" i="5" s="1"/>
  <c r="G370" i="5"/>
  <c r="A373" i="5"/>
  <c r="D373" i="5" s="1"/>
  <c r="O372" i="5" l="1"/>
  <c r="P372" i="5" s="1"/>
  <c r="I372" i="5"/>
  <c r="J372" i="5" s="1"/>
  <c r="F372" i="5"/>
  <c r="L371" i="5"/>
  <c r="M371" i="5" s="1"/>
  <c r="G371" i="5"/>
  <c r="A374" i="5"/>
  <c r="D374" i="5" s="1"/>
  <c r="O373" i="5" l="1"/>
  <c r="P373" i="5" s="1"/>
  <c r="I373" i="5"/>
  <c r="J373" i="5" s="1"/>
  <c r="F373" i="5"/>
  <c r="G372" i="5"/>
  <c r="L372" i="5"/>
  <c r="M372" i="5" s="1"/>
  <c r="A375" i="5"/>
  <c r="D375" i="5" s="1"/>
  <c r="O374" i="5" l="1"/>
  <c r="P374" i="5" s="1"/>
  <c r="I374" i="5"/>
  <c r="J374" i="5" s="1"/>
  <c r="F374" i="5"/>
  <c r="G373" i="5"/>
  <c r="L373" i="5"/>
  <c r="M373" i="5" s="1"/>
  <c r="A376" i="5"/>
  <c r="D376" i="5" s="1"/>
  <c r="O375" i="5" l="1"/>
  <c r="P375" i="5" s="1"/>
  <c r="F375" i="5"/>
  <c r="I375" i="5"/>
  <c r="J375" i="5" s="1"/>
  <c r="G374" i="5"/>
  <c r="L374" i="5"/>
  <c r="M374" i="5" s="1"/>
  <c r="A377" i="5"/>
  <c r="D377" i="5" s="1"/>
  <c r="O376" i="5" l="1"/>
  <c r="P376" i="5" s="1"/>
  <c r="I376" i="5"/>
  <c r="J376" i="5" s="1"/>
  <c r="F376" i="5"/>
  <c r="L375" i="5"/>
  <c r="M375" i="5" s="1"/>
  <c r="G375" i="5"/>
  <c r="A378" i="5"/>
  <c r="D378" i="5" s="1"/>
  <c r="O377" i="5" l="1"/>
  <c r="P377" i="5" s="1"/>
  <c r="I377" i="5"/>
  <c r="J377" i="5" s="1"/>
  <c r="F377" i="5"/>
  <c r="G376" i="5"/>
  <c r="L376" i="5"/>
  <c r="M376" i="5" s="1"/>
  <c r="A379" i="5"/>
  <c r="D379" i="5" s="1"/>
  <c r="O378" i="5" l="1"/>
  <c r="P378" i="5" s="1"/>
  <c r="I378" i="5"/>
  <c r="J378" i="5" s="1"/>
  <c r="F378" i="5"/>
  <c r="L377" i="5"/>
  <c r="M377" i="5" s="1"/>
  <c r="G377" i="5"/>
  <c r="A380" i="5"/>
  <c r="D380" i="5" s="1"/>
  <c r="O379" i="5" l="1"/>
  <c r="P379" i="5" s="1"/>
  <c r="I379" i="5"/>
  <c r="J379" i="5" s="1"/>
  <c r="F379" i="5"/>
  <c r="L378" i="5"/>
  <c r="M378" i="5" s="1"/>
  <c r="G378" i="5"/>
  <c r="A381" i="5"/>
  <c r="D381" i="5" s="1"/>
  <c r="O380" i="5" l="1"/>
  <c r="P380" i="5" s="1"/>
  <c r="I380" i="5"/>
  <c r="J380" i="5" s="1"/>
  <c r="F380" i="5"/>
  <c r="L379" i="5"/>
  <c r="M379" i="5" s="1"/>
  <c r="G379" i="5"/>
  <c r="A382" i="5"/>
  <c r="D382" i="5" s="1"/>
  <c r="O381" i="5" l="1"/>
  <c r="P381" i="5" s="1"/>
  <c r="I381" i="5"/>
  <c r="J381" i="5" s="1"/>
  <c r="F381" i="5"/>
  <c r="G380" i="5"/>
  <c r="L380" i="5"/>
  <c r="M380" i="5" s="1"/>
  <c r="A383" i="5"/>
  <c r="D383" i="5" s="1"/>
  <c r="O382" i="5" l="1"/>
  <c r="P382" i="5" s="1"/>
  <c r="I382" i="5"/>
  <c r="J382" i="5" s="1"/>
  <c r="F382" i="5"/>
  <c r="L381" i="5"/>
  <c r="M381" i="5" s="1"/>
  <c r="G381" i="5"/>
  <c r="A384" i="5"/>
  <c r="D384" i="5" s="1"/>
  <c r="O383" i="5" l="1"/>
  <c r="P383" i="5" s="1"/>
  <c r="F383" i="5"/>
  <c r="I383" i="5"/>
  <c r="J383" i="5" s="1"/>
  <c r="L382" i="5"/>
  <c r="M382" i="5" s="1"/>
  <c r="G382" i="5"/>
  <c r="A385" i="5"/>
  <c r="D385" i="5" s="1"/>
  <c r="O384" i="5" l="1"/>
  <c r="P384" i="5" s="1"/>
  <c r="I384" i="5"/>
  <c r="J384" i="5" s="1"/>
  <c r="F384" i="5"/>
  <c r="G383" i="5"/>
  <c r="L383" i="5"/>
  <c r="M383" i="5" s="1"/>
  <c r="A386" i="5"/>
  <c r="D386" i="5" s="1"/>
  <c r="O385" i="5" l="1"/>
  <c r="P385" i="5" s="1"/>
  <c r="I385" i="5"/>
  <c r="J385" i="5" s="1"/>
  <c r="F385" i="5"/>
  <c r="G384" i="5"/>
  <c r="L384" i="5"/>
  <c r="M384" i="5" s="1"/>
  <c r="A387" i="5"/>
  <c r="D387" i="5" s="1"/>
  <c r="O386" i="5" l="1"/>
  <c r="P386" i="5" s="1"/>
  <c r="F386" i="5"/>
  <c r="I386" i="5"/>
  <c r="J386" i="5" s="1"/>
  <c r="G385" i="5"/>
  <c r="L385" i="5"/>
  <c r="M385" i="5" s="1"/>
  <c r="A388" i="5"/>
  <c r="D388" i="5" s="1"/>
  <c r="O387" i="5" l="1"/>
  <c r="P387" i="5" s="1"/>
  <c r="I387" i="5"/>
  <c r="J387" i="5" s="1"/>
  <c r="F387" i="5"/>
  <c r="L386" i="5"/>
  <c r="M386" i="5" s="1"/>
  <c r="G386" i="5"/>
  <c r="A389" i="5"/>
  <c r="D389" i="5" s="1"/>
  <c r="O388" i="5" l="1"/>
  <c r="P388" i="5" s="1"/>
  <c r="I388" i="5"/>
  <c r="J388" i="5" s="1"/>
  <c r="F388" i="5"/>
  <c r="G387" i="5"/>
  <c r="L387" i="5"/>
  <c r="M387" i="5" s="1"/>
  <c r="A390" i="5"/>
  <c r="D390" i="5" s="1"/>
  <c r="O389" i="5" l="1"/>
  <c r="P389" i="5" s="1"/>
  <c r="I389" i="5"/>
  <c r="J389" i="5" s="1"/>
  <c r="F389" i="5"/>
  <c r="G388" i="5"/>
  <c r="L388" i="5"/>
  <c r="M388" i="5" s="1"/>
  <c r="A391" i="5"/>
  <c r="D391" i="5" s="1"/>
  <c r="O390" i="5" l="1"/>
  <c r="P390" i="5" s="1"/>
  <c r="I390" i="5"/>
  <c r="J390" i="5" s="1"/>
  <c r="F390" i="5"/>
  <c r="L389" i="5"/>
  <c r="M389" i="5" s="1"/>
  <c r="G389" i="5"/>
  <c r="A392" i="5"/>
  <c r="D392" i="5" s="1"/>
  <c r="O391" i="5" l="1"/>
  <c r="P391" i="5" s="1"/>
  <c r="I391" i="5"/>
  <c r="J391" i="5" s="1"/>
  <c r="F391" i="5"/>
  <c r="L390" i="5"/>
  <c r="M390" i="5" s="1"/>
  <c r="G390" i="5"/>
  <c r="A393" i="5"/>
  <c r="D393" i="5" s="1"/>
  <c r="O392" i="5" l="1"/>
  <c r="P392" i="5" s="1"/>
  <c r="I392" i="5"/>
  <c r="J392" i="5" s="1"/>
  <c r="F392" i="5"/>
  <c r="G391" i="5"/>
  <c r="L391" i="5"/>
  <c r="M391" i="5" s="1"/>
  <c r="A394" i="5"/>
  <c r="D394" i="5" s="1"/>
  <c r="O393" i="5" l="1"/>
  <c r="P393" i="5" s="1"/>
  <c r="F393" i="5"/>
  <c r="I393" i="5"/>
  <c r="J393" i="5" s="1"/>
  <c r="L392" i="5"/>
  <c r="M392" i="5" s="1"/>
  <c r="G392" i="5"/>
  <c r="A395" i="5"/>
  <c r="D395" i="5" s="1"/>
  <c r="O394" i="5" l="1"/>
  <c r="P394" i="5" s="1"/>
  <c r="I394" i="5"/>
  <c r="J394" i="5" s="1"/>
  <c r="F394" i="5"/>
  <c r="G393" i="5"/>
  <c r="L393" i="5"/>
  <c r="M393" i="5" s="1"/>
  <c r="A396" i="5"/>
  <c r="D396" i="5" s="1"/>
  <c r="O395" i="5" l="1"/>
  <c r="P395" i="5" s="1"/>
  <c r="I395" i="5"/>
  <c r="J395" i="5" s="1"/>
  <c r="F395" i="5"/>
  <c r="G394" i="5"/>
  <c r="L394" i="5"/>
  <c r="M394" i="5" s="1"/>
  <c r="A397" i="5"/>
  <c r="D397" i="5" s="1"/>
  <c r="O396" i="5" l="1"/>
  <c r="P396" i="5" s="1"/>
  <c r="I396" i="5"/>
  <c r="J396" i="5" s="1"/>
  <c r="F396" i="5"/>
  <c r="G395" i="5"/>
  <c r="L395" i="5"/>
  <c r="M395" i="5" s="1"/>
  <c r="A398" i="5"/>
  <c r="D398" i="5" s="1"/>
  <c r="O397" i="5" l="1"/>
  <c r="P397" i="5" s="1"/>
  <c r="I397" i="5"/>
  <c r="J397" i="5" s="1"/>
  <c r="F397" i="5"/>
  <c r="L396" i="5"/>
  <c r="M396" i="5" s="1"/>
  <c r="G396" i="5"/>
  <c r="A399" i="5"/>
  <c r="D399" i="5" s="1"/>
  <c r="O398" i="5" l="1"/>
  <c r="P398" i="5" s="1"/>
  <c r="I398" i="5"/>
  <c r="J398" i="5" s="1"/>
  <c r="F398" i="5"/>
  <c r="G397" i="5"/>
  <c r="L397" i="5"/>
  <c r="M397" i="5" s="1"/>
  <c r="A400" i="5"/>
  <c r="D400" i="5" s="1"/>
  <c r="O399" i="5" l="1"/>
  <c r="P399" i="5" s="1"/>
  <c r="I399" i="5"/>
  <c r="J399" i="5" s="1"/>
  <c r="F399" i="5"/>
  <c r="G398" i="5"/>
  <c r="L398" i="5"/>
  <c r="M398" i="5" s="1"/>
  <c r="A401" i="5"/>
  <c r="D401" i="5" s="1"/>
  <c r="O400" i="5" l="1"/>
  <c r="P400" i="5" s="1"/>
  <c r="I400" i="5"/>
  <c r="J400" i="5" s="1"/>
  <c r="F400" i="5"/>
  <c r="L399" i="5"/>
  <c r="M399" i="5" s="1"/>
  <c r="G399" i="5"/>
  <c r="A402" i="5"/>
  <c r="D402" i="5" s="1"/>
  <c r="O401" i="5" l="1"/>
  <c r="P401" i="5" s="1"/>
  <c r="I401" i="5"/>
  <c r="J401" i="5" s="1"/>
  <c r="F401" i="5"/>
  <c r="G400" i="5"/>
  <c r="L400" i="5"/>
  <c r="M400" i="5" s="1"/>
  <c r="A403" i="5"/>
  <c r="D403" i="5" s="1"/>
  <c r="O402" i="5" l="1"/>
  <c r="P402" i="5" s="1"/>
  <c r="I402" i="5"/>
  <c r="J402" i="5" s="1"/>
  <c r="F402" i="5"/>
  <c r="L401" i="5"/>
  <c r="M401" i="5" s="1"/>
  <c r="G401" i="5"/>
  <c r="A404" i="5"/>
  <c r="D404" i="5" s="1"/>
  <c r="O403" i="5" l="1"/>
  <c r="P403" i="5" s="1"/>
  <c r="I403" i="5"/>
  <c r="J403" i="5" s="1"/>
  <c r="F403" i="5"/>
  <c r="L402" i="5"/>
  <c r="M402" i="5" s="1"/>
  <c r="G402" i="5"/>
  <c r="A405" i="5"/>
  <c r="D405" i="5" s="1"/>
  <c r="O404" i="5" l="1"/>
  <c r="P404" i="5" s="1"/>
  <c r="I404" i="5"/>
  <c r="J404" i="5" s="1"/>
  <c r="F404" i="5"/>
  <c r="G403" i="5"/>
  <c r="L403" i="5"/>
  <c r="M403" i="5" s="1"/>
  <c r="A406" i="5"/>
  <c r="D406" i="5" s="1"/>
  <c r="O405" i="5" l="1"/>
  <c r="P405" i="5" s="1"/>
  <c r="I405" i="5"/>
  <c r="J405" i="5" s="1"/>
  <c r="F405" i="5"/>
  <c r="G404" i="5"/>
  <c r="L404" i="5"/>
  <c r="M404" i="5" s="1"/>
  <c r="A407" i="5"/>
  <c r="D407" i="5" s="1"/>
  <c r="O406" i="5" l="1"/>
  <c r="P406" i="5" s="1"/>
  <c r="I406" i="5"/>
  <c r="J406" i="5" s="1"/>
  <c r="F406" i="5"/>
  <c r="L405" i="5"/>
  <c r="M405" i="5" s="1"/>
  <c r="G405" i="5"/>
  <c r="A408" i="5"/>
  <c r="D408" i="5" s="1"/>
  <c r="O407" i="5" l="1"/>
  <c r="P407" i="5" s="1"/>
  <c r="F407" i="5"/>
  <c r="I407" i="5"/>
  <c r="J407" i="5" s="1"/>
  <c r="G406" i="5"/>
  <c r="L406" i="5"/>
  <c r="M406" i="5" s="1"/>
  <c r="A409" i="5"/>
  <c r="D409" i="5" s="1"/>
  <c r="O408" i="5" l="1"/>
  <c r="P408" i="5" s="1"/>
  <c r="I408" i="5"/>
  <c r="J408" i="5" s="1"/>
  <c r="F408" i="5"/>
  <c r="G407" i="5"/>
  <c r="L407" i="5"/>
  <c r="M407" i="5" s="1"/>
  <c r="A410" i="5"/>
  <c r="D410" i="5" s="1"/>
  <c r="O409" i="5" l="1"/>
  <c r="P409" i="5" s="1"/>
  <c r="I409" i="5"/>
  <c r="J409" i="5" s="1"/>
  <c r="F409" i="5"/>
  <c r="L408" i="5"/>
  <c r="M408" i="5" s="1"/>
  <c r="G408" i="5"/>
  <c r="A411" i="5"/>
  <c r="D411" i="5" s="1"/>
  <c r="O410" i="5" l="1"/>
  <c r="P410" i="5" s="1"/>
  <c r="I410" i="5"/>
  <c r="J410" i="5" s="1"/>
  <c r="F410" i="5"/>
  <c r="L409" i="5"/>
  <c r="M409" i="5" s="1"/>
  <c r="G409" i="5"/>
  <c r="A412" i="5"/>
  <c r="D412" i="5" s="1"/>
  <c r="O411" i="5" l="1"/>
  <c r="P411" i="5" s="1"/>
  <c r="I411" i="5"/>
  <c r="J411" i="5" s="1"/>
  <c r="F411" i="5"/>
  <c r="G410" i="5"/>
  <c r="L410" i="5"/>
  <c r="M410" i="5" s="1"/>
  <c r="A413" i="5"/>
  <c r="D413" i="5" s="1"/>
  <c r="O412" i="5" l="1"/>
  <c r="P412" i="5" s="1"/>
  <c r="F412" i="5"/>
  <c r="I412" i="5"/>
  <c r="J412" i="5" s="1"/>
  <c r="G411" i="5"/>
  <c r="L411" i="5"/>
  <c r="M411" i="5" s="1"/>
  <c r="A414" i="5"/>
  <c r="D414" i="5" s="1"/>
  <c r="O413" i="5" l="1"/>
  <c r="P413" i="5" s="1"/>
  <c r="I413" i="5"/>
  <c r="J413" i="5" s="1"/>
  <c r="F413" i="5"/>
  <c r="G412" i="5"/>
  <c r="L412" i="5"/>
  <c r="M412" i="5" s="1"/>
  <c r="A415" i="5"/>
  <c r="D415" i="5" s="1"/>
  <c r="O414" i="5" l="1"/>
  <c r="P414" i="5" s="1"/>
  <c r="I414" i="5"/>
  <c r="J414" i="5" s="1"/>
  <c r="F414" i="5"/>
  <c r="G413" i="5"/>
  <c r="L413" i="5"/>
  <c r="M413" i="5" s="1"/>
  <c r="A416" i="5"/>
  <c r="D416" i="5" s="1"/>
  <c r="O415" i="5" l="1"/>
  <c r="P415" i="5" s="1"/>
  <c r="I415" i="5"/>
  <c r="J415" i="5" s="1"/>
  <c r="F415" i="5"/>
  <c r="G414" i="5"/>
  <c r="L414" i="5"/>
  <c r="M414" i="5" s="1"/>
  <c r="A417" i="5"/>
  <c r="D417" i="5" s="1"/>
  <c r="O416" i="5" l="1"/>
  <c r="P416" i="5" s="1"/>
  <c r="F416" i="5"/>
  <c r="I416" i="5"/>
  <c r="J416" i="5" s="1"/>
  <c r="G415" i="5"/>
  <c r="L415" i="5"/>
  <c r="M415" i="5" s="1"/>
  <c r="A418" i="5"/>
  <c r="D418" i="5" s="1"/>
  <c r="O417" i="5" l="1"/>
  <c r="P417" i="5" s="1"/>
  <c r="I417" i="5"/>
  <c r="J417" i="5" s="1"/>
  <c r="F417" i="5"/>
  <c r="G416" i="5"/>
  <c r="L416" i="5"/>
  <c r="M416" i="5" s="1"/>
  <c r="A419" i="5"/>
  <c r="D419" i="5" s="1"/>
  <c r="O418" i="5" l="1"/>
  <c r="P418" i="5" s="1"/>
  <c r="I418" i="5"/>
  <c r="J418" i="5" s="1"/>
  <c r="F418" i="5"/>
  <c r="L417" i="5"/>
  <c r="M417" i="5" s="1"/>
  <c r="G417" i="5"/>
  <c r="A420" i="5"/>
  <c r="D420" i="5" s="1"/>
  <c r="O419" i="5" l="1"/>
  <c r="P419" i="5" s="1"/>
  <c r="I419" i="5"/>
  <c r="J419" i="5" s="1"/>
  <c r="F419" i="5"/>
  <c r="G418" i="5"/>
  <c r="L418" i="5"/>
  <c r="M418" i="5" s="1"/>
  <c r="A421" i="5"/>
  <c r="D421" i="5" s="1"/>
  <c r="O420" i="5" l="1"/>
  <c r="P420" i="5" s="1"/>
  <c r="I420" i="5"/>
  <c r="J420" i="5" s="1"/>
  <c r="F420" i="5"/>
  <c r="G419" i="5"/>
  <c r="L419" i="5"/>
  <c r="M419" i="5" s="1"/>
  <c r="A422" i="5"/>
  <c r="D422" i="5" s="1"/>
  <c r="O421" i="5" l="1"/>
  <c r="P421" i="5" s="1"/>
  <c r="I421" i="5"/>
  <c r="J421" i="5" s="1"/>
  <c r="F421" i="5"/>
  <c r="L420" i="5"/>
  <c r="M420" i="5" s="1"/>
  <c r="G420" i="5"/>
  <c r="A423" i="5"/>
  <c r="D423" i="5" s="1"/>
  <c r="O422" i="5" l="1"/>
  <c r="P422" i="5" s="1"/>
  <c r="F422" i="5"/>
  <c r="I422" i="5"/>
  <c r="J422" i="5" s="1"/>
  <c r="G421" i="5"/>
  <c r="L421" i="5"/>
  <c r="M421" i="5" s="1"/>
  <c r="A424" i="5"/>
  <c r="D424" i="5" s="1"/>
  <c r="O423" i="5" l="1"/>
  <c r="P423" i="5" s="1"/>
  <c r="F423" i="5"/>
  <c r="I423" i="5"/>
  <c r="J423" i="5" s="1"/>
  <c r="L422" i="5"/>
  <c r="M422" i="5" s="1"/>
  <c r="G422" i="5"/>
  <c r="A425" i="5"/>
  <c r="D425" i="5" s="1"/>
  <c r="O424" i="5" l="1"/>
  <c r="P424" i="5" s="1"/>
  <c r="I424" i="5"/>
  <c r="J424" i="5" s="1"/>
  <c r="F424" i="5"/>
  <c r="G423" i="5"/>
  <c r="L423" i="5"/>
  <c r="M423" i="5" s="1"/>
  <c r="A426" i="5"/>
  <c r="D426" i="5" s="1"/>
  <c r="O425" i="5" l="1"/>
  <c r="P425" i="5" s="1"/>
  <c r="I425" i="5"/>
  <c r="J425" i="5" s="1"/>
  <c r="F425" i="5"/>
  <c r="L424" i="5"/>
  <c r="M424" i="5" s="1"/>
  <c r="G424" i="5"/>
  <c r="A427" i="5"/>
  <c r="D427" i="5" s="1"/>
  <c r="O426" i="5" l="1"/>
  <c r="P426" i="5" s="1"/>
  <c r="I426" i="5"/>
  <c r="J426" i="5" s="1"/>
  <c r="F426" i="5"/>
  <c r="G425" i="5"/>
  <c r="L425" i="5"/>
  <c r="M425" i="5" s="1"/>
  <c r="A428" i="5"/>
  <c r="D428" i="5" s="1"/>
  <c r="O427" i="5" l="1"/>
  <c r="P427" i="5" s="1"/>
  <c r="I427" i="5"/>
  <c r="J427" i="5" s="1"/>
  <c r="F427" i="5"/>
  <c r="G426" i="5"/>
  <c r="L426" i="5"/>
  <c r="M426" i="5" s="1"/>
  <c r="A429" i="5"/>
  <c r="D429" i="5" s="1"/>
  <c r="O428" i="5" l="1"/>
  <c r="P428" i="5" s="1"/>
  <c r="I428" i="5"/>
  <c r="J428" i="5" s="1"/>
  <c r="F428" i="5"/>
  <c r="G427" i="5"/>
  <c r="L427" i="5"/>
  <c r="M427" i="5" s="1"/>
  <c r="A430" i="5"/>
  <c r="D430" i="5" s="1"/>
  <c r="O429" i="5" l="1"/>
  <c r="P429" i="5" s="1"/>
  <c r="I429" i="5"/>
  <c r="J429" i="5" s="1"/>
  <c r="F429" i="5"/>
  <c r="G428" i="5"/>
  <c r="L428" i="5"/>
  <c r="M428" i="5" s="1"/>
  <c r="A431" i="5"/>
  <c r="D431" i="5" s="1"/>
  <c r="O430" i="5" l="1"/>
  <c r="P430" i="5" s="1"/>
  <c r="I430" i="5"/>
  <c r="J430" i="5" s="1"/>
  <c r="F430" i="5"/>
  <c r="G429" i="5"/>
  <c r="L429" i="5"/>
  <c r="M429" i="5" s="1"/>
  <c r="A432" i="5"/>
  <c r="D432" i="5" s="1"/>
  <c r="O431" i="5" l="1"/>
  <c r="P431" i="5" s="1"/>
  <c r="I431" i="5"/>
  <c r="J431" i="5" s="1"/>
  <c r="F431" i="5"/>
  <c r="L430" i="5"/>
  <c r="M430" i="5" s="1"/>
  <c r="G430" i="5"/>
  <c r="A433" i="5"/>
  <c r="D433" i="5" s="1"/>
  <c r="O432" i="5" l="1"/>
  <c r="P432" i="5" s="1"/>
  <c r="I432" i="5"/>
  <c r="J432" i="5" s="1"/>
  <c r="F432" i="5"/>
  <c r="G431" i="5"/>
  <c r="L431" i="5"/>
  <c r="M431" i="5" s="1"/>
  <c r="A434" i="5"/>
  <c r="D434" i="5" s="1"/>
  <c r="O433" i="5" l="1"/>
  <c r="P433" i="5" s="1"/>
  <c r="I433" i="5"/>
  <c r="J433" i="5" s="1"/>
  <c r="F433" i="5"/>
  <c r="G432" i="5"/>
  <c r="L432" i="5"/>
  <c r="M432" i="5" s="1"/>
  <c r="A435" i="5"/>
  <c r="D435" i="5" s="1"/>
  <c r="O434" i="5" l="1"/>
  <c r="P434" i="5" s="1"/>
  <c r="I434" i="5"/>
  <c r="J434" i="5" s="1"/>
  <c r="F434" i="5"/>
  <c r="G433" i="5"/>
  <c r="L433" i="5"/>
  <c r="M433" i="5" s="1"/>
  <c r="A436" i="5"/>
  <c r="D436" i="5" s="1"/>
  <c r="O435" i="5" l="1"/>
  <c r="P435" i="5" s="1"/>
  <c r="F435" i="5"/>
  <c r="I435" i="5"/>
  <c r="J435" i="5" s="1"/>
  <c r="L434" i="5"/>
  <c r="M434" i="5" s="1"/>
  <c r="G434" i="5"/>
  <c r="A437" i="5"/>
  <c r="D437" i="5" s="1"/>
  <c r="O436" i="5" l="1"/>
  <c r="P436" i="5" s="1"/>
  <c r="I436" i="5"/>
  <c r="J436" i="5" s="1"/>
  <c r="F436" i="5"/>
  <c r="L435" i="5"/>
  <c r="M435" i="5" s="1"/>
  <c r="G435" i="5"/>
  <c r="A438" i="5"/>
  <c r="D438" i="5" s="1"/>
  <c r="O437" i="5" l="1"/>
  <c r="P437" i="5" s="1"/>
  <c r="I437" i="5"/>
  <c r="J437" i="5" s="1"/>
  <c r="F437" i="5"/>
  <c r="G436" i="5"/>
  <c r="L436" i="5"/>
  <c r="M436" i="5" s="1"/>
  <c r="A439" i="5"/>
  <c r="D439" i="5" s="1"/>
  <c r="O438" i="5" l="1"/>
  <c r="P438" i="5" s="1"/>
  <c r="I438" i="5"/>
  <c r="J438" i="5" s="1"/>
  <c r="F438" i="5"/>
  <c r="L437" i="5"/>
  <c r="M437" i="5" s="1"/>
  <c r="G437" i="5"/>
  <c r="A440" i="5"/>
  <c r="D440" i="5" s="1"/>
  <c r="O439" i="5" l="1"/>
  <c r="P439" i="5" s="1"/>
  <c r="I439" i="5"/>
  <c r="J439" i="5" s="1"/>
  <c r="F439" i="5"/>
  <c r="G438" i="5"/>
  <c r="L438" i="5"/>
  <c r="M438" i="5" s="1"/>
  <c r="A441" i="5"/>
  <c r="D441" i="5" s="1"/>
  <c r="O440" i="5" l="1"/>
  <c r="P440" i="5" s="1"/>
  <c r="I440" i="5"/>
  <c r="J440" i="5" s="1"/>
  <c r="F440" i="5"/>
  <c r="L439" i="5"/>
  <c r="M439" i="5" s="1"/>
  <c r="G439" i="5"/>
  <c r="A442" i="5"/>
  <c r="D442" i="5" s="1"/>
  <c r="O441" i="5" l="1"/>
  <c r="P441" i="5" s="1"/>
  <c r="I441" i="5"/>
  <c r="J441" i="5" s="1"/>
  <c r="F441" i="5"/>
  <c r="G440" i="5"/>
  <c r="L440" i="5"/>
  <c r="M440" i="5" s="1"/>
  <c r="A443" i="5"/>
  <c r="D443" i="5" s="1"/>
  <c r="O442" i="5" l="1"/>
  <c r="P442" i="5" s="1"/>
  <c r="I442" i="5"/>
  <c r="J442" i="5" s="1"/>
  <c r="F442" i="5"/>
  <c r="G441" i="5"/>
  <c r="L441" i="5"/>
  <c r="M441" i="5" s="1"/>
  <c r="A444" i="5"/>
  <c r="D444" i="5" s="1"/>
  <c r="O443" i="5" l="1"/>
  <c r="P443" i="5" s="1"/>
  <c r="I443" i="5"/>
  <c r="J443" i="5" s="1"/>
  <c r="F443" i="5"/>
  <c r="G442" i="5"/>
  <c r="L442" i="5"/>
  <c r="M442" i="5" s="1"/>
  <c r="A445" i="5"/>
  <c r="D445" i="5" s="1"/>
  <c r="O444" i="5" l="1"/>
  <c r="P444" i="5" s="1"/>
  <c r="I444" i="5"/>
  <c r="J444" i="5" s="1"/>
  <c r="F444" i="5"/>
  <c r="G443" i="5"/>
  <c r="L443" i="5"/>
  <c r="M443" i="5" s="1"/>
  <c r="A446" i="5"/>
  <c r="D446" i="5" s="1"/>
  <c r="O445" i="5" l="1"/>
  <c r="P445" i="5" s="1"/>
  <c r="I445" i="5"/>
  <c r="J445" i="5" s="1"/>
  <c r="F445" i="5"/>
  <c r="L444" i="5"/>
  <c r="M444" i="5" s="1"/>
  <c r="G444" i="5"/>
  <c r="A447" i="5"/>
  <c r="D447" i="5" s="1"/>
  <c r="O446" i="5" l="1"/>
  <c r="P446" i="5" s="1"/>
  <c r="I446" i="5"/>
  <c r="J446" i="5" s="1"/>
  <c r="F446" i="5"/>
  <c r="G445" i="5"/>
  <c r="L445" i="5"/>
  <c r="M445" i="5" s="1"/>
  <c r="A448" i="5"/>
  <c r="D448" i="5" s="1"/>
  <c r="O447" i="5" l="1"/>
  <c r="P447" i="5" s="1"/>
  <c r="I447" i="5"/>
  <c r="J447" i="5" s="1"/>
  <c r="F447" i="5"/>
  <c r="G446" i="5"/>
  <c r="L446" i="5"/>
  <c r="M446" i="5" s="1"/>
  <c r="A449" i="5"/>
  <c r="D449" i="5" s="1"/>
  <c r="O448" i="5" l="1"/>
  <c r="P448" i="5" s="1"/>
  <c r="I448" i="5"/>
  <c r="J448" i="5" s="1"/>
  <c r="F448" i="5"/>
  <c r="G447" i="5"/>
  <c r="L447" i="5"/>
  <c r="M447" i="5" s="1"/>
  <c r="A450" i="5"/>
  <c r="D450" i="5" s="1"/>
  <c r="O449" i="5" l="1"/>
  <c r="P449" i="5" s="1"/>
  <c r="I449" i="5"/>
  <c r="J449" i="5" s="1"/>
  <c r="F449" i="5"/>
  <c r="G448" i="5"/>
  <c r="L448" i="5"/>
  <c r="M448" i="5" s="1"/>
  <c r="A451" i="5"/>
  <c r="D451" i="5" s="1"/>
  <c r="O450" i="5" l="1"/>
  <c r="P450" i="5" s="1"/>
  <c r="F450" i="5"/>
  <c r="I450" i="5"/>
  <c r="J450" i="5" s="1"/>
  <c r="G449" i="5"/>
  <c r="L449" i="5"/>
  <c r="M449" i="5" s="1"/>
  <c r="A452" i="5"/>
  <c r="D452" i="5" s="1"/>
  <c r="O451" i="5" l="1"/>
  <c r="P451" i="5" s="1"/>
  <c r="I451" i="5"/>
  <c r="J451" i="5" s="1"/>
  <c r="F451" i="5"/>
  <c r="G450" i="5"/>
  <c r="L450" i="5"/>
  <c r="M450" i="5" s="1"/>
  <c r="A453" i="5"/>
  <c r="D453" i="5" s="1"/>
  <c r="O452" i="5" l="1"/>
  <c r="P452" i="5" s="1"/>
  <c r="I452" i="5"/>
  <c r="J452" i="5" s="1"/>
  <c r="F452" i="5"/>
  <c r="G451" i="5"/>
  <c r="L451" i="5"/>
  <c r="M451" i="5" s="1"/>
  <c r="A454" i="5"/>
  <c r="D454" i="5" s="1"/>
  <c r="O453" i="5" l="1"/>
  <c r="P453" i="5" s="1"/>
  <c r="I453" i="5"/>
  <c r="J453" i="5" s="1"/>
  <c r="F453" i="5"/>
  <c r="G452" i="5"/>
  <c r="L452" i="5"/>
  <c r="M452" i="5" s="1"/>
  <c r="A455" i="5"/>
  <c r="D455" i="5" s="1"/>
  <c r="O454" i="5" l="1"/>
  <c r="P454" i="5" s="1"/>
  <c r="I454" i="5"/>
  <c r="J454" i="5" s="1"/>
  <c r="F454" i="5"/>
  <c r="G453" i="5"/>
  <c r="L453" i="5"/>
  <c r="M453" i="5" s="1"/>
  <c r="A456" i="5"/>
  <c r="D456" i="5" s="1"/>
  <c r="O455" i="5" l="1"/>
  <c r="P455" i="5" s="1"/>
  <c r="F455" i="5"/>
  <c r="I455" i="5"/>
  <c r="J455" i="5" s="1"/>
  <c r="L454" i="5"/>
  <c r="M454" i="5" s="1"/>
  <c r="G454" i="5"/>
  <c r="A457" i="5"/>
  <c r="D457" i="5" s="1"/>
  <c r="O456" i="5" l="1"/>
  <c r="P456" i="5" s="1"/>
  <c r="I456" i="5"/>
  <c r="J456" i="5" s="1"/>
  <c r="F456" i="5"/>
  <c r="L455" i="5"/>
  <c r="M455" i="5" s="1"/>
  <c r="G455" i="5"/>
  <c r="A458" i="5"/>
  <c r="D458" i="5" s="1"/>
  <c r="O457" i="5" l="1"/>
  <c r="P457" i="5" s="1"/>
  <c r="I457" i="5"/>
  <c r="J457" i="5" s="1"/>
  <c r="F457" i="5"/>
  <c r="G456" i="5"/>
  <c r="L456" i="5"/>
  <c r="M456" i="5" s="1"/>
  <c r="A459" i="5"/>
  <c r="D459" i="5" s="1"/>
  <c r="O458" i="5" l="1"/>
  <c r="P458" i="5" s="1"/>
  <c r="I458" i="5"/>
  <c r="J458" i="5" s="1"/>
  <c r="F458" i="5"/>
  <c r="G457" i="5"/>
  <c r="L457" i="5"/>
  <c r="M457" i="5" s="1"/>
  <c r="A460" i="5"/>
  <c r="D460" i="5" s="1"/>
  <c r="O459" i="5" l="1"/>
  <c r="P459" i="5" s="1"/>
  <c r="I459" i="5"/>
  <c r="J459" i="5" s="1"/>
  <c r="F459" i="5"/>
  <c r="G458" i="5"/>
  <c r="L458" i="5"/>
  <c r="M458" i="5" s="1"/>
  <c r="A461" i="5"/>
  <c r="D461" i="5" s="1"/>
  <c r="O460" i="5" l="1"/>
  <c r="P460" i="5" s="1"/>
  <c r="I460" i="5"/>
  <c r="J460" i="5" s="1"/>
  <c r="F460" i="5"/>
  <c r="L459" i="5"/>
  <c r="M459" i="5" s="1"/>
  <c r="G459" i="5"/>
  <c r="A462" i="5"/>
  <c r="D462" i="5" s="1"/>
  <c r="O461" i="5" l="1"/>
  <c r="P461" i="5" s="1"/>
  <c r="I461" i="5"/>
  <c r="J461" i="5" s="1"/>
  <c r="F461" i="5"/>
  <c r="G460" i="5"/>
  <c r="L460" i="5"/>
  <c r="M460" i="5" s="1"/>
  <c r="A463" i="5"/>
  <c r="D463" i="5" s="1"/>
  <c r="O462" i="5" l="1"/>
  <c r="P462" i="5" s="1"/>
  <c r="I462" i="5"/>
  <c r="J462" i="5" s="1"/>
  <c r="F462" i="5"/>
  <c r="L461" i="5"/>
  <c r="M461" i="5" s="1"/>
  <c r="G461" i="5"/>
  <c r="A464" i="5"/>
  <c r="D464" i="5" s="1"/>
  <c r="O463" i="5" l="1"/>
  <c r="P463" i="5" s="1"/>
  <c r="I463" i="5"/>
  <c r="J463" i="5" s="1"/>
  <c r="F463" i="5"/>
  <c r="G462" i="5"/>
  <c r="L462" i="5"/>
  <c r="M462" i="5" s="1"/>
  <c r="A465" i="5"/>
  <c r="D465" i="5" s="1"/>
  <c r="O464" i="5" l="1"/>
  <c r="P464" i="5" s="1"/>
  <c r="I464" i="5"/>
  <c r="J464" i="5" s="1"/>
  <c r="F464" i="5"/>
  <c r="G463" i="5"/>
  <c r="L463" i="5"/>
  <c r="M463" i="5" s="1"/>
  <c r="A466" i="5"/>
  <c r="D466" i="5" s="1"/>
  <c r="O465" i="5" l="1"/>
  <c r="P465" i="5" s="1"/>
  <c r="I465" i="5"/>
  <c r="J465" i="5" s="1"/>
  <c r="F465" i="5"/>
  <c r="L464" i="5"/>
  <c r="M464" i="5" s="1"/>
  <c r="G464" i="5"/>
  <c r="A467" i="5"/>
  <c r="D467" i="5" s="1"/>
  <c r="O466" i="5" l="1"/>
  <c r="P466" i="5" s="1"/>
  <c r="I466" i="5"/>
  <c r="J466" i="5" s="1"/>
  <c r="F466" i="5"/>
  <c r="G465" i="5"/>
  <c r="L465" i="5"/>
  <c r="M465" i="5" s="1"/>
  <c r="A468" i="5"/>
  <c r="D468" i="5" s="1"/>
  <c r="O467" i="5" l="1"/>
  <c r="P467" i="5" s="1"/>
  <c r="I467" i="5"/>
  <c r="J467" i="5" s="1"/>
  <c r="F467" i="5"/>
  <c r="L466" i="5"/>
  <c r="M466" i="5" s="1"/>
  <c r="G466" i="5"/>
  <c r="A469" i="5"/>
  <c r="D469" i="5" s="1"/>
  <c r="O468" i="5" l="1"/>
  <c r="P468" i="5" s="1"/>
  <c r="I468" i="5"/>
  <c r="J468" i="5" s="1"/>
  <c r="F468" i="5"/>
  <c r="G467" i="5"/>
  <c r="L467" i="5"/>
  <c r="M467" i="5" s="1"/>
  <c r="A470" i="5"/>
  <c r="D470" i="5" s="1"/>
  <c r="O469" i="5" l="1"/>
  <c r="P469" i="5" s="1"/>
  <c r="I469" i="5"/>
  <c r="J469" i="5" s="1"/>
  <c r="F469" i="5"/>
  <c r="L468" i="5"/>
  <c r="M468" i="5" s="1"/>
  <c r="G468" i="5"/>
  <c r="A471" i="5"/>
  <c r="D471" i="5" s="1"/>
  <c r="O470" i="5" l="1"/>
  <c r="P470" i="5" s="1"/>
  <c r="I470" i="5"/>
  <c r="J470" i="5" s="1"/>
  <c r="F470" i="5"/>
  <c r="G469" i="5"/>
  <c r="L469" i="5"/>
  <c r="M469" i="5" s="1"/>
  <c r="A472" i="5"/>
  <c r="D472" i="5" s="1"/>
  <c r="O471" i="5" l="1"/>
  <c r="P471" i="5" s="1"/>
  <c r="F471" i="5"/>
  <c r="I471" i="5"/>
  <c r="J471" i="5" s="1"/>
  <c r="G470" i="5"/>
  <c r="L470" i="5"/>
  <c r="M470" i="5" s="1"/>
  <c r="A473" i="5"/>
  <c r="D473" i="5" s="1"/>
  <c r="O472" i="5" l="1"/>
  <c r="P472" i="5" s="1"/>
  <c r="I472" i="5"/>
  <c r="J472" i="5" s="1"/>
  <c r="F472" i="5"/>
  <c r="L471" i="5"/>
  <c r="M471" i="5" s="1"/>
  <c r="G471" i="5"/>
  <c r="A474" i="5"/>
  <c r="D474" i="5" s="1"/>
  <c r="O473" i="5" l="1"/>
  <c r="P473" i="5" s="1"/>
  <c r="I473" i="5"/>
  <c r="J473" i="5" s="1"/>
  <c r="F473" i="5"/>
  <c r="G472" i="5"/>
  <c r="L472" i="5"/>
  <c r="M472" i="5" s="1"/>
  <c r="A475" i="5"/>
  <c r="D475" i="5" s="1"/>
  <c r="O474" i="5" l="1"/>
  <c r="P474" i="5" s="1"/>
  <c r="I474" i="5"/>
  <c r="J474" i="5" s="1"/>
  <c r="F474" i="5"/>
  <c r="G473" i="5"/>
  <c r="L473" i="5"/>
  <c r="M473" i="5" s="1"/>
  <c r="A476" i="5"/>
  <c r="D476" i="5" s="1"/>
  <c r="O475" i="5" l="1"/>
  <c r="P475" i="5" s="1"/>
  <c r="I475" i="5"/>
  <c r="J475" i="5" s="1"/>
  <c r="F475" i="5"/>
  <c r="G474" i="5"/>
  <c r="L474" i="5"/>
  <c r="M474" i="5" s="1"/>
  <c r="A477" i="5"/>
  <c r="D477" i="5" s="1"/>
  <c r="O476" i="5" l="1"/>
  <c r="P476" i="5" s="1"/>
  <c r="I476" i="5"/>
  <c r="J476" i="5" s="1"/>
  <c r="F476" i="5"/>
  <c r="G475" i="5"/>
  <c r="L475" i="5"/>
  <c r="M475" i="5" s="1"/>
  <c r="A478" i="5"/>
  <c r="D478" i="5" s="1"/>
  <c r="O477" i="5" l="1"/>
  <c r="P477" i="5" s="1"/>
  <c r="I477" i="5"/>
  <c r="J477" i="5" s="1"/>
  <c r="F477" i="5"/>
  <c r="G476" i="5"/>
  <c r="L476" i="5"/>
  <c r="M476" i="5" s="1"/>
  <c r="A479" i="5"/>
  <c r="D479" i="5" s="1"/>
  <c r="O478" i="5" l="1"/>
  <c r="P478" i="5" s="1"/>
  <c r="I478" i="5"/>
  <c r="J478" i="5" s="1"/>
  <c r="F478" i="5"/>
  <c r="G477" i="5"/>
  <c r="L477" i="5"/>
  <c r="M477" i="5" s="1"/>
  <c r="A480" i="5"/>
  <c r="D480" i="5" s="1"/>
  <c r="O479" i="5" l="1"/>
  <c r="P479" i="5" s="1"/>
  <c r="I479" i="5"/>
  <c r="J479" i="5" s="1"/>
  <c r="F479" i="5"/>
  <c r="G478" i="5"/>
  <c r="L478" i="5"/>
  <c r="M478" i="5" s="1"/>
  <c r="A481" i="5"/>
  <c r="D481" i="5" s="1"/>
  <c r="O480" i="5" l="1"/>
  <c r="P480" i="5" s="1"/>
  <c r="I480" i="5"/>
  <c r="J480" i="5" s="1"/>
  <c r="F480" i="5"/>
  <c r="G479" i="5"/>
  <c r="L479" i="5"/>
  <c r="M479" i="5" s="1"/>
  <c r="A482" i="5"/>
  <c r="D482" i="5" s="1"/>
  <c r="O481" i="5" l="1"/>
  <c r="P481" i="5" s="1"/>
  <c r="I481" i="5"/>
  <c r="J481" i="5" s="1"/>
  <c r="F481" i="5"/>
  <c r="L480" i="5"/>
  <c r="M480" i="5" s="1"/>
  <c r="G480" i="5"/>
  <c r="A483" i="5"/>
  <c r="D483" i="5" s="1"/>
  <c r="O482" i="5" l="1"/>
  <c r="P482" i="5" s="1"/>
  <c r="I482" i="5"/>
  <c r="J482" i="5" s="1"/>
  <c r="F482" i="5"/>
  <c r="G481" i="5"/>
  <c r="L481" i="5"/>
  <c r="M481" i="5" s="1"/>
  <c r="A484" i="5"/>
  <c r="D484" i="5" s="1"/>
  <c r="O483" i="5" l="1"/>
  <c r="P483" i="5" s="1"/>
  <c r="I483" i="5"/>
  <c r="J483" i="5" s="1"/>
  <c r="F483" i="5"/>
  <c r="L482" i="5"/>
  <c r="M482" i="5" s="1"/>
  <c r="G482" i="5"/>
  <c r="A485" i="5"/>
  <c r="D485" i="5" s="1"/>
  <c r="O484" i="5" l="1"/>
  <c r="P484" i="5" s="1"/>
  <c r="I484" i="5"/>
  <c r="J484" i="5" s="1"/>
  <c r="F484" i="5"/>
  <c r="G483" i="5"/>
  <c r="L483" i="5"/>
  <c r="M483" i="5" s="1"/>
  <c r="A486" i="5"/>
  <c r="D486" i="5" s="1"/>
  <c r="O485" i="5" l="1"/>
  <c r="P485" i="5" s="1"/>
  <c r="I485" i="5"/>
  <c r="J485" i="5" s="1"/>
  <c r="F485" i="5"/>
  <c r="G484" i="5"/>
  <c r="L484" i="5"/>
  <c r="M484" i="5" s="1"/>
  <c r="A487" i="5"/>
  <c r="D487" i="5" s="1"/>
  <c r="O486" i="5" l="1"/>
  <c r="P486" i="5" s="1"/>
  <c r="I486" i="5"/>
  <c r="J486" i="5" s="1"/>
  <c r="F486" i="5"/>
  <c r="L485" i="5"/>
  <c r="M485" i="5" s="1"/>
  <c r="G485" i="5"/>
  <c r="A488" i="5"/>
  <c r="D488" i="5" s="1"/>
  <c r="O487" i="5" l="1"/>
  <c r="P487" i="5" s="1"/>
  <c r="I487" i="5"/>
  <c r="J487" i="5" s="1"/>
  <c r="F487" i="5"/>
  <c r="G486" i="5"/>
  <c r="L486" i="5"/>
  <c r="M486" i="5" s="1"/>
  <c r="A489" i="5"/>
  <c r="D489" i="5" s="1"/>
  <c r="O488" i="5" l="1"/>
  <c r="P488" i="5" s="1"/>
  <c r="F488" i="5"/>
  <c r="I488" i="5"/>
  <c r="J488" i="5" s="1"/>
  <c r="L487" i="5"/>
  <c r="M487" i="5" s="1"/>
  <c r="G487" i="5"/>
  <c r="A490" i="5"/>
  <c r="D490" i="5" s="1"/>
  <c r="O489" i="5" l="1"/>
  <c r="P489" i="5" s="1"/>
  <c r="I489" i="5"/>
  <c r="J489" i="5" s="1"/>
  <c r="F489" i="5"/>
  <c r="L488" i="5"/>
  <c r="M488" i="5" s="1"/>
  <c r="G488" i="5"/>
  <c r="A491" i="5"/>
  <c r="D491" i="5" s="1"/>
  <c r="O490" i="5" l="1"/>
  <c r="P490" i="5" s="1"/>
  <c r="I490" i="5"/>
  <c r="J490" i="5" s="1"/>
  <c r="F490" i="5"/>
  <c r="G489" i="5"/>
  <c r="L489" i="5"/>
  <c r="M489" i="5" s="1"/>
  <c r="A492" i="5"/>
  <c r="D492" i="5" s="1"/>
  <c r="O491" i="5" l="1"/>
  <c r="P491" i="5" s="1"/>
  <c r="I491" i="5"/>
  <c r="J491" i="5" s="1"/>
  <c r="F491" i="5"/>
  <c r="G490" i="5"/>
  <c r="L490" i="5"/>
  <c r="M490" i="5" s="1"/>
  <c r="A493" i="5"/>
  <c r="D493" i="5" s="1"/>
  <c r="O492" i="5" l="1"/>
  <c r="P492" i="5" s="1"/>
  <c r="I492" i="5"/>
  <c r="J492" i="5" s="1"/>
  <c r="F492" i="5"/>
  <c r="G491" i="5"/>
  <c r="L491" i="5"/>
  <c r="M491" i="5" s="1"/>
  <c r="A494" i="5"/>
  <c r="D494" i="5" s="1"/>
  <c r="O493" i="5" l="1"/>
  <c r="P493" i="5" s="1"/>
  <c r="I493" i="5"/>
  <c r="J493" i="5" s="1"/>
  <c r="F493" i="5"/>
  <c r="L492" i="5"/>
  <c r="M492" i="5" s="1"/>
  <c r="G492" i="5"/>
  <c r="A495" i="5"/>
  <c r="D495" i="5" s="1"/>
  <c r="O494" i="5" l="1"/>
  <c r="P494" i="5" s="1"/>
  <c r="I494" i="5"/>
  <c r="J494" i="5" s="1"/>
  <c r="F494" i="5"/>
  <c r="G493" i="5"/>
  <c r="L493" i="5"/>
  <c r="M493" i="5" s="1"/>
  <c r="A496" i="5"/>
  <c r="D496" i="5" s="1"/>
  <c r="O495" i="5" l="1"/>
  <c r="P495" i="5" s="1"/>
  <c r="I495" i="5"/>
  <c r="J495" i="5" s="1"/>
  <c r="F495" i="5"/>
  <c r="L494" i="5"/>
  <c r="M494" i="5" s="1"/>
  <c r="G494" i="5"/>
  <c r="A497" i="5"/>
  <c r="D497" i="5" s="1"/>
  <c r="O496" i="5" l="1"/>
  <c r="P496" i="5" s="1"/>
  <c r="I496" i="5"/>
  <c r="J496" i="5" s="1"/>
  <c r="F496" i="5"/>
  <c r="G495" i="5"/>
  <c r="L495" i="5"/>
  <c r="M495" i="5" s="1"/>
  <c r="A498" i="5"/>
  <c r="D498" i="5" s="1"/>
  <c r="O497" i="5" l="1"/>
  <c r="P497" i="5" s="1"/>
  <c r="I497" i="5"/>
  <c r="J497" i="5" s="1"/>
  <c r="F497" i="5"/>
  <c r="G496" i="5"/>
  <c r="L496" i="5"/>
  <c r="M496" i="5" s="1"/>
  <c r="A499" i="5"/>
  <c r="D499" i="5" s="1"/>
  <c r="O498" i="5" l="1"/>
  <c r="P498" i="5" s="1"/>
  <c r="I498" i="5"/>
  <c r="J498" i="5" s="1"/>
  <c r="F498" i="5"/>
  <c r="G497" i="5"/>
  <c r="L497" i="5"/>
  <c r="M497" i="5" s="1"/>
  <c r="A500" i="5"/>
  <c r="D500" i="5" s="1"/>
  <c r="O499" i="5" l="1"/>
  <c r="P499" i="5" s="1"/>
  <c r="F499" i="5"/>
  <c r="I499" i="5"/>
  <c r="J499" i="5" s="1"/>
  <c r="G498" i="5"/>
  <c r="L498" i="5"/>
  <c r="M498" i="5" s="1"/>
  <c r="A501" i="5"/>
  <c r="D501" i="5" s="1"/>
  <c r="O500" i="5" l="1"/>
  <c r="P500" i="5" s="1"/>
  <c r="I500" i="5"/>
  <c r="J500" i="5" s="1"/>
  <c r="F500" i="5"/>
  <c r="G499" i="5"/>
  <c r="L499" i="5"/>
  <c r="M499" i="5" s="1"/>
  <c r="A502" i="5"/>
  <c r="D502" i="5" s="1"/>
  <c r="O501" i="5" l="1"/>
  <c r="P501" i="5" s="1"/>
  <c r="I501" i="5"/>
  <c r="J501" i="5" s="1"/>
  <c r="F501" i="5"/>
  <c r="G500" i="5"/>
  <c r="L500" i="5"/>
  <c r="M500" i="5" s="1"/>
  <c r="A503" i="5"/>
  <c r="D503" i="5" s="1"/>
  <c r="O502" i="5" l="1"/>
  <c r="P502" i="5" s="1"/>
  <c r="I502" i="5"/>
  <c r="J502" i="5" s="1"/>
  <c r="F502" i="5"/>
  <c r="G501" i="5"/>
  <c r="L501" i="5"/>
  <c r="M501" i="5" s="1"/>
  <c r="A504" i="5"/>
  <c r="D504" i="5" s="1"/>
  <c r="O503" i="5" l="1"/>
  <c r="P503" i="5" s="1"/>
  <c r="I503" i="5"/>
  <c r="J503" i="5" s="1"/>
  <c r="F503" i="5"/>
  <c r="G502" i="5"/>
  <c r="L502" i="5"/>
  <c r="M502" i="5" s="1"/>
  <c r="A505" i="5"/>
  <c r="D505" i="5" s="1"/>
  <c r="O504" i="5" l="1"/>
  <c r="P504" i="5" s="1"/>
  <c r="F504" i="5"/>
  <c r="I504" i="5"/>
  <c r="J504" i="5" s="1"/>
  <c r="L503" i="5"/>
  <c r="M503" i="5" s="1"/>
  <c r="G503" i="5"/>
  <c r="A506" i="5"/>
  <c r="D506" i="5" s="1"/>
  <c r="O505" i="5" l="1"/>
  <c r="P505" i="5" s="1"/>
  <c r="I505" i="5"/>
  <c r="J505" i="5" s="1"/>
  <c r="F505" i="5"/>
  <c r="G504" i="5"/>
  <c r="L504" i="5"/>
  <c r="M504" i="5" s="1"/>
  <c r="A507" i="5"/>
  <c r="D507" i="5" s="1"/>
  <c r="O506" i="5" l="1"/>
  <c r="P506" i="5" s="1"/>
  <c r="I506" i="5"/>
  <c r="J506" i="5" s="1"/>
  <c r="F506" i="5"/>
  <c r="L505" i="5"/>
  <c r="M505" i="5" s="1"/>
  <c r="G505" i="5"/>
  <c r="A508" i="5"/>
  <c r="D508" i="5" s="1"/>
  <c r="O507" i="5" l="1"/>
  <c r="P507" i="5" s="1"/>
  <c r="I507" i="5"/>
  <c r="J507" i="5" s="1"/>
  <c r="F507" i="5"/>
  <c r="G506" i="5"/>
  <c r="L506" i="5"/>
  <c r="M506" i="5" s="1"/>
  <c r="A509" i="5"/>
  <c r="D509" i="5" s="1"/>
  <c r="O508" i="5" l="1"/>
  <c r="P508" i="5" s="1"/>
  <c r="I508" i="5"/>
  <c r="J508" i="5" s="1"/>
  <c r="F508" i="5"/>
  <c r="L507" i="5"/>
  <c r="M507" i="5" s="1"/>
  <c r="G507" i="5"/>
  <c r="A510" i="5"/>
  <c r="D510" i="5" s="1"/>
  <c r="O509" i="5" l="1"/>
  <c r="P509" i="5" s="1"/>
  <c r="I509" i="5"/>
  <c r="J509" i="5" s="1"/>
  <c r="F509" i="5"/>
  <c r="G508" i="5"/>
  <c r="L508" i="5"/>
  <c r="M508" i="5" s="1"/>
  <c r="A511" i="5"/>
  <c r="D511" i="5" s="1"/>
  <c r="O510" i="5" l="1"/>
  <c r="P510" i="5" s="1"/>
  <c r="I510" i="5"/>
  <c r="J510" i="5" s="1"/>
  <c r="F510" i="5"/>
  <c r="L509" i="5"/>
  <c r="M509" i="5" s="1"/>
  <c r="G509" i="5"/>
  <c r="A512" i="5"/>
  <c r="D512" i="5" s="1"/>
  <c r="O511" i="5" l="1"/>
  <c r="P511" i="5" s="1"/>
  <c r="I511" i="5"/>
  <c r="J511" i="5" s="1"/>
  <c r="F511" i="5"/>
  <c r="G510" i="5"/>
  <c r="L510" i="5"/>
  <c r="M510" i="5" s="1"/>
  <c r="A513" i="5"/>
  <c r="D513" i="5" s="1"/>
  <c r="O512" i="5" l="1"/>
  <c r="P512" i="5" s="1"/>
  <c r="I512" i="5"/>
  <c r="J512" i="5" s="1"/>
  <c r="F512" i="5"/>
  <c r="L511" i="5"/>
  <c r="M511" i="5" s="1"/>
  <c r="G511" i="5"/>
  <c r="A514" i="5"/>
  <c r="D514" i="5" s="1"/>
  <c r="O513" i="5" l="1"/>
  <c r="P513" i="5" s="1"/>
  <c r="I513" i="5"/>
  <c r="J513" i="5" s="1"/>
  <c r="F513" i="5"/>
  <c r="L512" i="5"/>
  <c r="M512" i="5" s="1"/>
  <c r="G512" i="5"/>
  <c r="A515" i="5"/>
  <c r="D515" i="5" s="1"/>
  <c r="O514" i="5" l="1"/>
  <c r="P514" i="5" s="1"/>
  <c r="F514" i="5"/>
  <c r="I514" i="5"/>
  <c r="J514" i="5" s="1"/>
  <c r="L513" i="5"/>
  <c r="M513" i="5" s="1"/>
  <c r="G513" i="5"/>
  <c r="A516" i="5"/>
  <c r="D516" i="5" s="1"/>
  <c r="O515" i="5" l="1"/>
  <c r="P515" i="5" s="1"/>
  <c r="I515" i="5"/>
  <c r="J515" i="5" s="1"/>
  <c r="F515" i="5"/>
  <c r="G514" i="5"/>
  <c r="L514" i="5"/>
  <c r="M514" i="5" s="1"/>
  <c r="A517" i="5"/>
  <c r="D517" i="5" s="1"/>
  <c r="O516" i="5" l="1"/>
  <c r="P516" i="5" s="1"/>
  <c r="I516" i="5"/>
  <c r="J516" i="5" s="1"/>
  <c r="F516" i="5"/>
  <c r="G515" i="5"/>
  <c r="L515" i="5"/>
  <c r="M515" i="5" s="1"/>
  <c r="A518" i="5"/>
  <c r="D518" i="5" s="1"/>
  <c r="O517" i="5" l="1"/>
  <c r="P517" i="5" s="1"/>
  <c r="I517" i="5"/>
  <c r="J517" i="5" s="1"/>
  <c r="F517" i="5"/>
  <c r="G516" i="5"/>
  <c r="L516" i="5"/>
  <c r="M516" i="5" s="1"/>
  <c r="A519" i="5"/>
  <c r="D519" i="5" s="1"/>
  <c r="O518" i="5" l="1"/>
  <c r="P518" i="5" s="1"/>
  <c r="I518" i="5"/>
  <c r="J518" i="5" s="1"/>
  <c r="F518" i="5"/>
  <c r="G517" i="5"/>
  <c r="L517" i="5"/>
  <c r="M517" i="5" s="1"/>
  <c r="A520" i="5"/>
  <c r="D520" i="5" s="1"/>
  <c r="O519" i="5" l="1"/>
  <c r="P519" i="5" s="1"/>
  <c r="I519" i="5"/>
  <c r="J519" i="5" s="1"/>
  <c r="F519" i="5"/>
  <c r="G518" i="5"/>
  <c r="L518" i="5"/>
  <c r="M518" i="5" s="1"/>
  <c r="A521" i="5"/>
  <c r="D521" i="5" s="1"/>
  <c r="O520" i="5" l="1"/>
  <c r="P520" i="5" s="1"/>
  <c r="I520" i="5"/>
  <c r="J520" i="5" s="1"/>
  <c r="F520" i="5"/>
  <c r="G519" i="5"/>
  <c r="L519" i="5"/>
  <c r="M519" i="5" s="1"/>
  <c r="A522" i="5"/>
  <c r="D522" i="5" s="1"/>
  <c r="O521" i="5" l="1"/>
  <c r="P521" i="5" s="1"/>
  <c r="F521" i="5"/>
  <c r="I521" i="5"/>
  <c r="J521" i="5" s="1"/>
  <c r="G520" i="5"/>
  <c r="L520" i="5"/>
  <c r="M520" i="5" s="1"/>
  <c r="A523" i="5"/>
  <c r="D523" i="5" s="1"/>
  <c r="O522" i="5" l="1"/>
  <c r="P522" i="5" s="1"/>
  <c r="I522" i="5"/>
  <c r="J522" i="5" s="1"/>
  <c r="F522" i="5"/>
  <c r="L521" i="5"/>
  <c r="M521" i="5" s="1"/>
  <c r="G521" i="5"/>
  <c r="A524" i="5"/>
  <c r="D524" i="5" s="1"/>
  <c r="O523" i="5" l="1"/>
  <c r="P523" i="5" s="1"/>
  <c r="I523" i="5"/>
  <c r="J523" i="5" s="1"/>
  <c r="F523" i="5"/>
  <c r="G522" i="5"/>
  <c r="L522" i="5"/>
  <c r="M522" i="5" s="1"/>
  <c r="A525" i="5"/>
  <c r="D525" i="5" s="1"/>
  <c r="O524" i="5" l="1"/>
  <c r="P524" i="5" s="1"/>
  <c r="I524" i="5"/>
  <c r="J524" i="5" s="1"/>
  <c r="F524" i="5"/>
  <c r="G523" i="5"/>
  <c r="L523" i="5"/>
  <c r="M523" i="5" s="1"/>
  <c r="A526" i="5"/>
  <c r="D526" i="5" s="1"/>
  <c r="O525" i="5" l="1"/>
  <c r="P525" i="5" s="1"/>
  <c r="I525" i="5"/>
  <c r="J525" i="5" s="1"/>
  <c r="F525" i="5"/>
  <c r="G524" i="5"/>
  <c r="L524" i="5"/>
  <c r="M524" i="5" s="1"/>
  <c r="A527" i="5"/>
  <c r="D527" i="5" s="1"/>
  <c r="O526" i="5" l="1"/>
  <c r="P526" i="5" s="1"/>
  <c r="I526" i="5"/>
  <c r="J526" i="5" s="1"/>
  <c r="F526" i="5"/>
  <c r="L525" i="5"/>
  <c r="M525" i="5" s="1"/>
  <c r="G525" i="5"/>
  <c r="A528" i="5"/>
  <c r="D528" i="5" s="1"/>
  <c r="O527" i="5" l="1"/>
  <c r="P527" i="5" s="1"/>
  <c r="I527" i="5"/>
  <c r="J527" i="5" s="1"/>
  <c r="F527" i="5"/>
  <c r="L526" i="5"/>
  <c r="M526" i="5" s="1"/>
  <c r="G526" i="5"/>
  <c r="A529" i="5"/>
  <c r="D529" i="5" s="1"/>
  <c r="O528" i="5" l="1"/>
  <c r="P528" i="5" s="1"/>
  <c r="F528" i="5"/>
  <c r="I528" i="5"/>
  <c r="J528" i="5" s="1"/>
  <c r="L527" i="5"/>
  <c r="M527" i="5" s="1"/>
  <c r="G527" i="5"/>
  <c r="A530" i="5"/>
  <c r="D530" i="5" s="1"/>
  <c r="O529" i="5" l="1"/>
  <c r="P529" i="5" s="1"/>
  <c r="I529" i="5"/>
  <c r="J529" i="5" s="1"/>
  <c r="F529" i="5"/>
  <c r="L528" i="5"/>
  <c r="M528" i="5" s="1"/>
  <c r="G528" i="5"/>
  <c r="A531" i="5"/>
  <c r="D531" i="5" s="1"/>
  <c r="O530" i="5" l="1"/>
  <c r="P530" i="5" s="1"/>
  <c r="I530" i="5"/>
  <c r="J530" i="5" s="1"/>
  <c r="F530" i="5"/>
  <c r="L529" i="5"/>
  <c r="M529" i="5" s="1"/>
  <c r="G529" i="5"/>
  <c r="A532" i="5"/>
  <c r="D532" i="5" s="1"/>
  <c r="O531" i="5" l="1"/>
  <c r="P531" i="5" s="1"/>
  <c r="I531" i="5"/>
  <c r="J531" i="5" s="1"/>
  <c r="F531" i="5"/>
  <c r="G530" i="5"/>
  <c r="L530" i="5"/>
  <c r="M530" i="5" s="1"/>
  <c r="A533" i="5"/>
  <c r="D533" i="5" s="1"/>
  <c r="O532" i="5" l="1"/>
  <c r="P532" i="5" s="1"/>
  <c r="I532" i="5"/>
  <c r="J532" i="5" s="1"/>
  <c r="F532" i="5"/>
  <c r="G531" i="5"/>
  <c r="L531" i="5"/>
  <c r="M531" i="5" s="1"/>
  <c r="A534" i="5"/>
  <c r="D534" i="5" s="1"/>
  <c r="O533" i="5" l="1"/>
  <c r="P533" i="5" s="1"/>
  <c r="I533" i="5"/>
  <c r="J533" i="5" s="1"/>
  <c r="F533" i="5"/>
  <c r="L532" i="5"/>
  <c r="M532" i="5" s="1"/>
  <c r="G532" i="5"/>
  <c r="A535" i="5"/>
  <c r="D535" i="5" s="1"/>
  <c r="O534" i="5" l="1"/>
  <c r="P534" i="5" s="1"/>
  <c r="I534" i="5"/>
  <c r="J534" i="5" s="1"/>
  <c r="F534" i="5"/>
  <c r="G533" i="5"/>
  <c r="L533" i="5"/>
  <c r="M533" i="5" s="1"/>
  <c r="A536" i="5"/>
  <c r="D536" i="5" s="1"/>
  <c r="O535" i="5" l="1"/>
  <c r="P535" i="5" s="1"/>
  <c r="I535" i="5"/>
  <c r="J535" i="5" s="1"/>
  <c r="F535" i="5"/>
  <c r="L534" i="5"/>
  <c r="M534" i="5" s="1"/>
  <c r="G534" i="5"/>
  <c r="A537" i="5"/>
  <c r="D537" i="5" s="1"/>
  <c r="O536" i="5" l="1"/>
  <c r="P536" i="5" s="1"/>
  <c r="I536" i="5"/>
  <c r="J536" i="5" s="1"/>
  <c r="F536" i="5"/>
  <c r="L535" i="5"/>
  <c r="M535" i="5" s="1"/>
  <c r="G535" i="5"/>
  <c r="A538" i="5"/>
  <c r="D538" i="5" s="1"/>
  <c r="O537" i="5" l="1"/>
  <c r="P537" i="5" s="1"/>
  <c r="I537" i="5"/>
  <c r="J537" i="5" s="1"/>
  <c r="F537" i="5"/>
  <c r="L536" i="5"/>
  <c r="M536" i="5" s="1"/>
  <c r="G536" i="5"/>
  <c r="A539" i="5"/>
  <c r="D539" i="5" s="1"/>
  <c r="O538" i="5" l="1"/>
  <c r="P538" i="5" s="1"/>
  <c r="I538" i="5"/>
  <c r="J538" i="5" s="1"/>
  <c r="F538" i="5"/>
  <c r="G537" i="5"/>
  <c r="L537" i="5"/>
  <c r="M537" i="5" s="1"/>
  <c r="A540" i="5"/>
  <c r="D540" i="5" s="1"/>
  <c r="O539" i="5" l="1"/>
  <c r="P539" i="5" s="1"/>
  <c r="I539" i="5"/>
  <c r="J539" i="5" s="1"/>
  <c r="F539" i="5"/>
  <c r="L538" i="5"/>
  <c r="M538" i="5" s="1"/>
  <c r="G538" i="5"/>
  <c r="A541" i="5"/>
  <c r="D541" i="5" s="1"/>
  <c r="O540" i="5" l="1"/>
  <c r="P540" i="5" s="1"/>
  <c r="F540" i="5"/>
  <c r="I540" i="5"/>
  <c r="J540" i="5" s="1"/>
  <c r="L539" i="5"/>
  <c r="M539" i="5" s="1"/>
  <c r="G539" i="5"/>
  <c r="A542" i="5"/>
  <c r="D542" i="5" s="1"/>
  <c r="O541" i="5" l="1"/>
  <c r="P541" i="5" s="1"/>
  <c r="I541" i="5"/>
  <c r="J541" i="5" s="1"/>
  <c r="F541" i="5"/>
  <c r="L540" i="5"/>
  <c r="M540" i="5" s="1"/>
  <c r="G540" i="5"/>
  <c r="A543" i="5"/>
  <c r="D543" i="5" s="1"/>
  <c r="O542" i="5" l="1"/>
  <c r="P542" i="5" s="1"/>
  <c r="I542" i="5"/>
  <c r="J542" i="5" s="1"/>
  <c r="F542" i="5"/>
  <c r="G541" i="5"/>
  <c r="L541" i="5"/>
  <c r="M541" i="5" s="1"/>
  <c r="A544" i="5"/>
  <c r="D544" i="5" s="1"/>
  <c r="O543" i="5" l="1"/>
  <c r="P543" i="5" s="1"/>
  <c r="I543" i="5"/>
  <c r="J543" i="5" s="1"/>
  <c r="F543" i="5"/>
  <c r="L542" i="5"/>
  <c r="M542" i="5" s="1"/>
  <c r="G542" i="5"/>
  <c r="A545" i="5"/>
  <c r="D545" i="5" s="1"/>
  <c r="O544" i="5" l="1"/>
  <c r="P544" i="5" s="1"/>
  <c r="I544" i="5"/>
  <c r="J544" i="5" s="1"/>
  <c r="F544" i="5"/>
  <c r="G543" i="5"/>
  <c r="L543" i="5"/>
  <c r="M543" i="5" s="1"/>
  <c r="A546" i="5"/>
  <c r="D546" i="5" s="1"/>
  <c r="O545" i="5" l="1"/>
  <c r="P545" i="5" s="1"/>
  <c r="I545" i="5"/>
  <c r="J545" i="5" s="1"/>
  <c r="F545" i="5"/>
  <c r="G544" i="5"/>
  <c r="L544" i="5"/>
  <c r="M544" i="5" s="1"/>
  <c r="A547" i="5"/>
  <c r="D547" i="5" s="1"/>
  <c r="O546" i="5" l="1"/>
  <c r="P546" i="5" s="1"/>
  <c r="I546" i="5"/>
  <c r="J546" i="5" s="1"/>
  <c r="F546" i="5"/>
  <c r="G545" i="5"/>
  <c r="L545" i="5"/>
  <c r="M545" i="5" s="1"/>
  <c r="A548" i="5"/>
  <c r="D548" i="5" s="1"/>
  <c r="O547" i="5" l="1"/>
  <c r="P547" i="5" s="1"/>
  <c r="I547" i="5"/>
  <c r="J547" i="5" s="1"/>
  <c r="F547" i="5"/>
  <c r="L546" i="5"/>
  <c r="M546" i="5" s="1"/>
  <c r="G546" i="5"/>
  <c r="A549" i="5"/>
  <c r="D549" i="5" s="1"/>
  <c r="O548" i="5" l="1"/>
  <c r="P548" i="5" s="1"/>
  <c r="I548" i="5"/>
  <c r="J548" i="5" s="1"/>
  <c r="F548" i="5"/>
  <c r="G547" i="5"/>
  <c r="L547" i="5"/>
  <c r="M547" i="5" s="1"/>
  <c r="A550" i="5"/>
  <c r="D550" i="5" s="1"/>
  <c r="O549" i="5" l="1"/>
  <c r="P549" i="5" s="1"/>
  <c r="F549" i="5"/>
  <c r="I549" i="5"/>
  <c r="J549" i="5" s="1"/>
  <c r="G548" i="5"/>
  <c r="L548" i="5"/>
  <c r="M548" i="5" s="1"/>
  <c r="A551" i="5"/>
  <c r="D551" i="5" s="1"/>
  <c r="O550" i="5" l="1"/>
  <c r="P550" i="5" s="1"/>
  <c r="F550" i="5"/>
  <c r="I550" i="5"/>
  <c r="J550" i="5" s="1"/>
  <c r="G549" i="5"/>
  <c r="L549" i="5"/>
  <c r="M549" i="5" s="1"/>
  <c r="A552" i="5"/>
  <c r="D552" i="5" s="1"/>
  <c r="O551" i="5" l="1"/>
  <c r="P551" i="5" s="1"/>
  <c r="F551" i="5"/>
  <c r="I551" i="5"/>
  <c r="J551" i="5" s="1"/>
  <c r="G550" i="5"/>
  <c r="L550" i="5"/>
  <c r="M550" i="5" s="1"/>
  <c r="A553" i="5"/>
  <c r="D553" i="5" s="1"/>
  <c r="O552" i="5" l="1"/>
  <c r="P552" i="5" s="1"/>
  <c r="I552" i="5"/>
  <c r="J552" i="5" s="1"/>
  <c r="F552" i="5"/>
  <c r="G551" i="5"/>
  <c r="L551" i="5"/>
  <c r="M551" i="5" s="1"/>
  <c r="A554" i="5"/>
  <c r="D554" i="5" s="1"/>
  <c r="O553" i="5" l="1"/>
  <c r="P553" i="5" s="1"/>
  <c r="I553" i="5"/>
  <c r="J553" i="5" s="1"/>
  <c r="F553" i="5"/>
  <c r="G552" i="5"/>
  <c r="L552" i="5"/>
  <c r="M552" i="5" s="1"/>
  <c r="A555" i="5"/>
  <c r="D555" i="5" s="1"/>
  <c r="O554" i="5" l="1"/>
  <c r="P554" i="5" s="1"/>
  <c r="I554" i="5"/>
  <c r="J554" i="5" s="1"/>
  <c r="F554" i="5"/>
  <c r="L553" i="5"/>
  <c r="M553" i="5" s="1"/>
  <c r="G553" i="5"/>
  <c r="A556" i="5"/>
  <c r="D556" i="5" s="1"/>
  <c r="O555" i="5" l="1"/>
  <c r="P555" i="5" s="1"/>
  <c r="I555" i="5"/>
  <c r="J555" i="5" s="1"/>
  <c r="F555" i="5"/>
  <c r="G554" i="5"/>
  <c r="L554" i="5"/>
  <c r="M554" i="5" s="1"/>
  <c r="A557" i="5"/>
  <c r="D557" i="5" s="1"/>
  <c r="O556" i="5" l="1"/>
  <c r="P556" i="5" s="1"/>
  <c r="I556" i="5"/>
  <c r="J556" i="5" s="1"/>
  <c r="F556" i="5"/>
  <c r="G555" i="5"/>
  <c r="L555" i="5"/>
  <c r="M555" i="5" s="1"/>
  <c r="A558" i="5"/>
  <c r="D558" i="5" s="1"/>
  <c r="O557" i="5" l="1"/>
  <c r="P557" i="5" s="1"/>
  <c r="I557" i="5"/>
  <c r="J557" i="5" s="1"/>
  <c r="F557" i="5"/>
  <c r="G556" i="5"/>
  <c r="L556" i="5"/>
  <c r="M556" i="5" s="1"/>
  <c r="A559" i="5"/>
  <c r="D559" i="5" s="1"/>
  <c r="O558" i="5" l="1"/>
  <c r="P558" i="5" s="1"/>
  <c r="I558" i="5"/>
  <c r="J558" i="5" s="1"/>
  <c r="F558" i="5"/>
  <c r="G557" i="5"/>
  <c r="L557" i="5"/>
  <c r="M557" i="5" s="1"/>
  <c r="A560" i="5"/>
  <c r="D560" i="5" s="1"/>
  <c r="O559" i="5" l="1"/>
  <c r="P559" i="5" s="1"/>
  <c r="I559" i="5"/>
  <c r="J559" i="5" s="1"/>
  <c r="F559" i="5"/>
  <c r="G558" i="5"/>
  <c r="L558" i="5"/>
  <c r="M558" i="5" s="1"/>
  <c r="A561" i="5"/>
  <c r="D561" i="5" s="1"/>
  <c r="O560" i="5" l="1"/>
  <c r="P560" i="5" s="1"/>
  <c r="I560" i="5"/>
  <c r="J560" i="5" s="1"/>
  <c r="F560" i="5"/>
  <c r="G559" i="5"/>
  <c r="L559" i="5"/>
  <c r="M559" i="5" s="1"/>
  <c r="A562" i="5"/>
  <c r="D562" i="5" s="1"/>
  <c r="O561" i="5" l="1"/>
  <c r="P561" i="5" s="1"/>
  <c r="I561" i="5"/>
  <c r="J561" i="5" s="1"/>
  <c r="F561" i="5"/>
  <c r="G560" i="5"/>
  <c r="L560" i="5"/>
  <c r="M560" i="5" s="1"/>
  <c r="A563" i="5"/>
  <c r="D563" i="5" s="1"/>
  <c r="O562" i="5" l="1"/>
  <c r="P562" i="5" s="1"/>
  <c r="I562" i="5"/>
  <c r="J562" i="5" s="1"/>
  <c r="F562" i="5"/>
  <c r="L561" i="5"/>
  <c r="M561" i="5" s="1"/>
  <c r="G561" i="5"/>
  <c r="A564" i="5"/>
  <c r="D564" i="5" s="1"/>
  <c r="O563" i="5" l="1"/>
  <c r="P563" i="5" s="1"/>
  <c r="F563" i="5"/>
  <c r="I563" i="5"/>
  <c r="J563" i="5" s="1"/>
  <c r="G562" i="5"/>
  <c r="L562" i="5"/>
  <c r="M562" i="5" s="1"/>
  <c r="A565" i="5"/>
  <c r="D565" i="5" s="1"/>
  <c r="O564" i="5" l="1"/>
  <c r="P564" i="5" s="1"/>
  <c r="F564" i="5"/>
  <c r="I564" i="5"/>
  <c r="J564" i="5" s="1"/>
  <c r="L563" i="5"/>
  <c r="M563" i="5" s="1"/>
  <c r="G563" i="5"/>
  <c r="A566" i="5"/>
  <c r="D566" i="5" s="1"/>
  <c r="O565" i="5" l="1"/>
  <c r="P565" i="5" s="1"/>
  <c r="I565" i="5"/>
  <c r="J565" i="5" s="1"/>
  <c r="F565" i="5"/>
  <c r="G564" i="5"/>
  <c r="L564" i="5"/>
  <c r="M564" i="5" s="1"/>
  <c r="A567" i="5"/>
  <c r="D567" i="5" s="1"/>
  <c r="O566" i="5" l="1"/>
  <c r="P566" i="5" s="1"/>
  <c r="I566" i="5"/>
  <c r="J566" i="5" s="1"/>
  <c r="F566" i="5"/>
  <c r="L565" i="5"/>
  <c r="M565" i="5" s="1"/>
  <c r="G565" i="5"/>
  <c r="A568" i="5"/>
  <c r="D568" i="5" s="1"/>
  <c r="O567" i="5" l="1"/>
  <c r="P567" i="5" s="1"/>
  <c r="F567" i="5"/>
  <c r="I567" i="5"/>
  <c r="J567" i="5" s="1"/>
  <c r="L566" i="5"/>
  <c r="M566" i="5" s="1"/>
  <c r="G566" i="5"/>
  <c r="A569" i="5"/>
  <c r="D569" i="5" s="1"/>
  <c r="O568" i="5" l="1"/>
  <c r="P568" i="5" s="1"/>
  <c r="I568" i="5"/>
  <c r="J568" i="5" s="1"/>
  <c r="F568" i="5"/>
  <c r="L567" i="5"/>
  <c r="M567" i="5" s="1"/>
  <c r="G567" i="5"/>
  <c r="A570" i="5"/>
  <c r="D570" i="5" s="1"/>
  <c r="O569" i="5" l="1"/>
  <c r="P569" i="5" s="1"/>
  <c r="I569" i="5"/>
  <c r="J569" i="5" s="1"/>
  <c r="F569" i="5"/>
  <c r="G568" i="5"/>
  <c r="L568" i="5"/>
  <c r="M568" i="5" s="1"/>
  <c r="A571" i="5"/>
  <c r="D571" i="5" s="1"/>
  <c r="O570" i="5" l="1"/>
  <c r="P570" i="5" s="1"/>
  <c r="I570" i="5"/>
  <c r="J570" i="5" s="1"/>
  <c r="F570" i="5"/>
  <c r="L569" i="5"/>
  <c r="M569" i="5" s="1"/>
  <c r="G569" i="5"/>
  <c r="A572" i="5"/>
  <c r="D572" i="5" s="1"/>
  <c r="O571" i="5" l="1"/>
  <c r="P571" i="5" s="1"/>
  <c r="I571" i="5"/>
  <c r="J571" i="5" s="1"/>
  <c r="F571" i="5"/>
  <c r="G570" i="5"/>
  <c r="L570" i="5"/>
  <c r="M570" i="5" s="1"/>
  <c r="A573" i="5"/>
  <c r="D573" i="5" s="1"/>
  <c r="O572" i="5" l="1"/>
  <c r="P572" i="5" s="1"/>
  <c r="I572" i="5"/>
  <c r="J572" i="5" s="1"/>
  <c r="F572" i="5"/>
  <c r="G571" i="5"/>
  <c r="L571" i="5"/>
  <c r="M571" i="5" s="1"/>
  <c r="A574" i="5"/>
  <c r="D574" i="5" s="1"/>
  <c r="O573" i="5" l="1"/>
  <c r="P573" i="5" s="1"/>
  <c r="I573" i="5"/>
  <c r="J573" i="5" s="1"/>
  <c r="F573" i="5"/>
  <c r="L572" i="5"/>
  <c r="M572" i="5" s="1"/>
  <c r="G572" i="5"/>
  <c r="A575" i="5"/>
  <c r="D575" i="5" s="1"/>
  <c r="O574" i="5" l="1"/>
  <c r="P574" i="5" s="1"/>
  <c r="I574" i="5"/>
  <c r="J574" i="5" s="1"/>
  <c r="F574" i="5"/>
  <c r="G573" i="5"/>
  <c r="L573" i="5"/>
  <c r="M573" i="5" s="1"/>
  <c r="A576" i="5"/>
  <c r="D576" i="5" s="1"/>
  <c r="O575" i="5" l="1"/>
  <c r="P575" i="5" s="1"/>
  <c r="I575" i="5"/>
  <c r="J575" i="5" s="1"/>
  <c r="F575" i="5"/>
  <c r="G574" i="5"/>
  <c r="L574" i="5"/>
  <c r="M574" i="5" s="1"/>
  <c r="A577" i="5"/>
  <c r="D577" i="5" s="1"/>
  <c r="O576" i="5" l="1"/>
  <c r="P576" i="5" s="1"/>
  <c r="I576" i="5"/>
  <c r="J576" i="5" s="1"/>
  <c r="F576" i="5"/>
  <c r="G575" i="5"/>
  <c r="L575" i="5"/>
  <c r="M575" i="5" s="1"/>
  <c r="A578" i="5"/>
  <c r="D578" i="5" s="1"/>
  <c r="O577" i="5" l="1"/>
  <c r="P577" i="5" s="1"/>
  <c r="I577" i="5"/>
  <c r="J577" i="5" s="1"/>
  <c r="F577" i="5"/>
  <c r="L576" i="5"/>
  <c r="M576" i="5" s="1"/>
  <c r="G576" i="5"/>
  <c r="A579" i="5"/>
  <c r="D579" i="5" s="1"/>
  <c r="O578" i="5" l="1"/>
  <c r="P578" i="5" s="1"/>
  <c r="F578" i="5"/>
  <c r="I578" i="5"/>
  <c r="J578" i="5" s="1"/>
  <c r="G577" i="5"/>
  <c r="L577" i="5"/>
  <c r="M577" i="5" s="1"/>
  <c r="A580" i="5"/>
  <c r="D580" i="5" s="1"/>
  <c r="O579" i="5" l="1"/>
  <c r="P579" i="5" s="1"/>
  <c r="I579" i="5"/>
  <c r="J579" i="5" s="1"/>
  <c r="F579" i="5"/>
  <c r="L578" i="5"/>
  <c r="M578" i="5" s="1"/>
  <c r="G578" i="5"/>
  <c r="A581" i="5"/>
  <c r="D581" i="5" s="1"/>
  <c r="O580" i="5" l="1"/>
  <c r="P580" i="5" s="1"/>
  <c r="I580" i="5"/>
  <c r="J580" i="5" s="1"/>
  <c r="F580" i="5"/>
  <c r="L579" i="5"/>
  <c r="M579" i="5" s="1"/>
  <c r="G579" i="5"/>
  <c r="A582" i="5"/>
  <c r="D582" i="5" s="1"/>
  <c r="O581" i="5" l="1"/>
  <c r="P581" i="5" s="1"/>
  <c r="I581" i="5"/>
  <c r="J581" i="5" s="1"/>
  <c r="F581" i="5"/>
  <c r="G580" i="5"/>
  <c r="L580" i="5"/>
  <c r="M580" i="5" s="1"/>
  <c r="A583" i="5"/>
  <c r="D583" i="5" s="1"/>
  <c r="O582" i="5" l="1"/>
  <c r="P582" i="5" s="1"/>
  <c r="I582" i="5"/>
  <c r="J582" i="5" s="1"/>
  <c r="F582" i="5"/>
  <c r="G581" i="5"/>
  <c r="L581" i="5"/>
  <c r="M581" i="5" s="1"/>
  <c r="A584" i="5"/>
  <c r="D584" i="5" s="1"/>
  <c r="O583" i="5" l="1"/>
  <c r="P583" i="5" s="1"/>
  <c r="F583" i="5"/>
  <c r="I583" i="5"/>
  <c r="J583" i="5" s="1"/>
  <c r="G582" i="5"/>
  <c r="L582" i="5"/>
  <c r="M582" i="5" s="1"/>
  <c r="A585" i="5"/>
  <c r="D585" i="5" s="1"/>
  <c r="O584" i="5" l="1"/>
  <c r="P584" i="5" s="1"/>
  <c r="I584" i="5"/>
  <c r="J584" i="5" s="1"/>
  <c r="F584" i="5"/>
  <c r="G583" i="5"/>
  <c r="L583" i="5"/>
  <c r="M583" i="5" s="1"/>
  <c r="A586" i="5"/>
  <c r="D586" i="5" s="1"/>
  <c r="O585" i="5" l="1"/>
  <c r="P585" i="5" s="1"/>
  <c r="I585" i="5"/>
  <c r="J585" i="5" s="1"/>
  <c r="F585" i="5"/>
  <c r="G584" i="5"/>
  <c r="L584" i="5"/>
  <c r="M584" i="5" s="1"/>
  <c r="A587" i="5"/>
  <c r="D587" i="5" s="1"/>
  <c r="O586" i="5" l="1"/>
  <c r="P586" i="5" s="1"/>
  <c r="I586" i="5"/>
  <c r="J586" i="5" s="1"/>
  <c r="F586" i="5"/>
  <c r="G585" i="5"/>
  <c r="L585" i="5"/>
  <c r="M585" i="5" s="1"/>
  <c r="A588" i="5"/>
  <c r="D588" i="5" s="1"/>
  <c r="O587" i="5" l="1"/>
  <c r="P587" i="5" s="1"/>
  <c r="I587" i="5"/>
  <c r="J587" i="5" s="1"/>
  <c r="F587" i="5"/>
  <c r="G586" i="5"/>
  <c r="L586" i="5"/>
  <c r="M586" i="5" s="1"/>
  <c r="A589" i="5"/>
  <c r="D589" i="5" s="1"/>
  <c r="O588" i="5" l="1"/>
  <c r="P588" i="5" s="1"/>
  <c r="I588" i="5"/>
  <c r="J588" i="5" s="1"/>
  <c r="F588" i="5"/>
  <c r="G587" i="5"/>
  <c r="L587" i="5"/>
  <c r="M587" i="5" s="1"/>
  <c r="A590" i="5"/>
  <c r="D590" i="5" s="1"/>
  <c r="O589" i="5" l="1"/>
  <c r="P589" i="5" s="1"/>
  <c r="I589" i="5"/>
  <c r="J589" i="5" s="1"/>
  <c r="F589" i="5"/>
  <c r="G588" i="5"/>
  <c r="L588" i="5"/>
  <c r="M588" i="5" s="1"/>
  <c r="A591" i="5"/>
  <c r="D591" i="5" s="1"/>
  <c r="O590" i="5" l="1"/>
  <c r="P590" i="5" s="1"/>
  <c r="I590" i="5"/>
  <c r="J590" i="5" s="1"/>
  <c r="F590" i="5"/>
  <c r="L589" i="5"/>
  <c r="M589" i="5" s="1"/>
  <c r="G589" i="5"/>
  <c r="A592" i="5"/>
  <c r="D592" i="5" s="1"/>
  <c r="O591" i="5" l="1"/>
  <c r="P591" i="5" s="1"/>
  <c r="I591" i="5"/>
  <c r="J591" i="5" s="1"/>
  <c r="F591" i="5"/>
  <c r="L590" i="5"/>
  <c r="M590" i="5" s="1"/>
  <c r="G590" i="5"/>
  <c r="A593" i="5"/>
  <c r="D593" i="5" s="1"/>
  <c r="O592" i="5" l="1"/>
  <c r="P592" i="5" s="1"/>
  <c r="I592" i="5"/>
  <c r="J592" i="5" s="1"/>
  <c r="F592" i="5"/>
  <c r="G591" i="5"/>
  <c r="L591" i="5"/>
  <c r="M591" i="5" s="1"/>
  <c r="A594" i="5"/>
  <c r="D594" i="5" s="1"/>
  <c r="O593" i="5" l="1"/>
  <c r="P593" i="5" s="1"/>
  <c r="I593" i="5"/>
  <c r="J593" i="5" s="1"/>
  <c r="F593" i="5"/>
  <c r="G592" i="5"/>
  <c r="L592" i="5"/>
  <c r="M592" i="5" s="1"/>
  <c r="A595" i="5"/>
  <c r="D595" i="5" s="1"/>
  <c r="O594" i="5" l="1"/>
  <c r="P594" i="5" s="1"/>
  <c r="I594" i="5"/>
  <c r="J594" i="5" s="1"/>
  <c r="F594" i="5"/>
  <c r="G593" i="5"/>
  <c r="L593" i="5"/>
  <c r="M593" i="5" s="1"/>
  <c r="A596" i="5"/>
  <c r="D596" i="5" s="1"/>
  <c r="O595" i="5" l="1"/>
  <c r="P595" i="5" s="1"/>
  <c r="I595" i="5"/>
  <c r="J595" i="5" s="1"/>
  <c r="F595" i="5"/>
  <c r="L594" i="5"/>
  <c r="M594" i="5" s="1"/>
  <c r="G594" i="5"/>
  <c r="A597" i="5"/>
  <c r="D597" i="5" s="1"/>
  <c r="O596" i="5" l="1"/>
  <c r="P596" i="5" s="1"/>
  <c r="I596" i="5"/>
  <c r="J596" i="5" s="1"/>
  <c r="F596" i="5"/>
  <c r="L595" i="5"/>
  <c r="M595" i="5" s="1"/>
  <c r="G595" i="5"/>
  <c r="A598" i="5"/>
  <c r="D598" i="5" s="1"/>
  <c r="O597" i="5" l="1"/>
  <c r="P597" i="5" s="1"/>
  <c r="I597" i="5"/>
  <c r="J597" i="5" s="1"/>
  <c r="F597" i="5"/>
  <c r="G596" i="5"/>
  <c r="L596" i="5"/>
  <c r="M596" i="5" s="1"/>
  <c r="A599" i="5"/>
  <c r="D599" i="5" s="1"/>
  <c r="O598" i="5" l="1"/>
  <c r="P598" i="5" s="1"/>
  <c r="I598" i="5"/>
  <c r="J598" i="5" s="1"/>
  <c r="F598" i="5"/>
  <c r="G597" i="5"/>
  <c r="L597" i="5"/>
  <c r="M597" i="5" s="1"/>
  <c r="A600" i="5"/>
  <c r="D600" i="5" s="1"/>
  <c r="O599" i="5" l="1"/>
  <c r="P599" i="5" s="1"/>
  <c r="I599" i="5"/>
  <c r="J599" i="5" s="1"/>
  <c r="F599" i="5"/>
  <c r="L598" i="5"/>
  <c r="M598" i="5" s="1"/>
  <c r="G598" i="5"/>
  <c r="A601" i="5"/>
  <c r="D601" i="5" s="1"/>
  <c r="O600" i="5" l="1"/>
  <c r="P600" i="5" s="1"/>
  <c r="I600" i="5"/>
  <c r="J600" i="5" s="1"/>
  <c r="F600" i="5"/>
  <c r="G599" i="5"/>
  <c r="L599" i="5"/>
  <c r="M599" i="5" s="1"/>
  <c r="A602" i="5"/>
  <c r="D602" i="5" s="1"/>
  <c r="O601" i="5" l="1"/>
  <c r="P601" i="5" s="1"/>
  <c r="I601" i="5"/>
  <c r="J601" i="5" s="1"/>
  <c r="F601" i="5"/>
  <c r="G600" i="5"/>
  <c r="L600" i="5"/>
  <c r="M600" i="5" s="1"/>
  <c r="A603" i="5"/>
  <c r="D603" i="5" s="1"/>
  <c r="O602" i="5" l="1"/>
  <c r="P602" i="5" s="1"/>
  <c r="I602" i="5"/>
  <c r="J602" i="5" s="1"/>
  <c r="F602" i="5"/>
  <c r="G601" i="5"/>
  <c r="L601" i="5"/>
  <c r="M601" i="5" s="1"/>
  <c r="A604" i="5"/>
  <c r="D604" i="5" s="1"/>
  <c r="O603" i="5" l="1"/>
  <c r="P603" i="5" s="1"/>
  <c r="I603" i="5"/>
  <c r="J603" i="5" s="1"/>
  <c r="F603" i="5"/>
  <c r="L602" i="5"/>
  <c r="M602" i="5" s="1"/>
  <c r="G602" i="5"/>
  <c r="A605" i="5"/>
  <c r="D605" i="5" s="1"/>
  <c r="O604" i="5" l="1"/>
  <c r="P604" i="5" s="1"/>
  <c r="I604" i="5"/>
  <c r="J604" i="5" s="1"/>
  <c r="F604" i="5"/>
  <c r="G603" i="5"/>
  <c r="L603" i="5"/>
  <c r="M603" i="5" s="1"/>
  <c r="A606" i="5"/>
  <c r="D606" i="5" s="1"/>
  <c r="O605" i="5" l="1"/>
  <c r="P605" i="5" s="1"/>
  <c r="I605" i="5"/>
  <c r="J605" i="5" s="1"/>
  <c r="F605" i="5"/>
  <c r="G604" i="5"/>
  <c r="L604" i="5"/>
  <c r="M604" i="5" s="1"/>
  <c r="A607" i="5"/>
  <c r="D607" i="5" s="1"/>
  <c r="O606" i="5" l="1"/>
  <c r="P606" i="5" s="1"/>
  <c r="I606" i="5"/>
  <c r="J606" i="5" s="1"/>
  <c r="F606" i="5"/>
  <c r="G605" i="5"/>
  <c r="L605" i="5"/>
  <c r="M605" i="5" s="1"/>
  <c r="A608" i="5"/>
  <c r="D608" i="5" s="1"/>
  <c r="O607" i="5" l="1"/>
  <c r="P607" i="5" s="1"/>
  <c r="I607" i="5"/>
  <c r="J607" i="5" s="1"/>
  <c r="F607" i="5"/>
  <c r="G606" i="5"/>
  <c r="L606" i="5"/>
  <c r="M606" i="5" s="1"/>
  <c r="A609" i="5"/>
  <c r="D609" i="5" s="1"/>
  <c r="O608" i="5" l="1"/>
  <c r="P608" i="5" s="1"/>
  <c r="I608" i="5"/>
  <c r="J608" i="5" s="1"/>
  <c r="F608" i="5"/>
  <c r="G607" i="5"/>
  <c r="L607" i="5"/>
  <c r="M607" i="5" s="1"/>
  <c r="A610" i="5"/>
  <c r="D610" i="5" s="1"/>
  <c r="O609" i="5" l="1"/>
  <c r="P609" i="5" s="1"/>
  <c r="I609" i="5"/>
  <c r="J609" i="5" s="1"/>
  <c r="F609" i="5"/>
  <c r="L608" i="5"/>
  <c r="M608" i="5" s="1"/>
  <c r="G608" i="5"/>
  <c r="A611" i="5"/>
  <c r="D611" i="5" s="1"/>
  <c r="O610" i="5" l="1"/>
  <c r="P610" i="5" s="1"/>
  <c r="I610" i="5"/>
  <c r="J610" i="5" s="1"/>
  <c r="F610" i="5"/>
  <c r="G609" i="5"/>
  <c r="L609" i="5"/>
  <c r="M609" i="5" s="1"/>
  <c r="A612" i="5"/>
  <c r="D612" i="5" s="1"/>
  <c r="O611" i="5" l="1"/>
  <c r="P611" i="5" s="1"/>
  <c r="I611" i="5"/>
  <c r="J611" i="5" s="1"/>
  <c r="F611" i="5"/>
  <c r="L610" i="5"/>
  <c r="M610" i="5" s="1"/>
  <c r="G610" i="5"/>
  <c r="A613" i="5"/>
  <c r="D613" i="5" s="1"/>
  <c r="O612" i="5" l="1"/>
  <c r="P612" i="5" s="1"/>
  <c r="I612" i="5"/>
  <c r="J612" i="5" s="1"/>
  <c r="F612" i="5"/>
  <c r="L611" i="5"/>
  <c r="M611" i="5" s="1"/>
  <c r="G611" i="5"/>
  <c r="A614" i="5"/>
  <c r="D614" i="5" s="1"/>
  <c r="O613" i="5" l="1"/>
  <c r="P613" i="5" s="1"/>
  <c r="I613" i="5"/>
  <c r="J613" i="5" s="1"/>
  <c r="F613" i="5"/>
  <c r="G612" i="5"/>
  <c r="L612" i="5"/>
  <c r="M612" i="5" s="1"/>
  <c r="A615" i="5"/>
  <c r="D615" i="5" s="1"/>
  <c r="O614" i="5" l="1"/>
  <c r="P614" i="5" s="1"/>
  <c r="I614" i="5"/>
  <c r="J614" i="5" s="1"/>
  <c r="F614" i="5"/>
  <c r="L613" i="5"/>
  <c r="M613" i="5" s="1"/>
  <c r="G613" i="5"/>
  <c r="A616" i="5"/>
  <c r="D616" i="5" s="1"/>
  <c r="O615" i="5" l="1"/>
  <c r="P615" i="5" s="1"/>
  <c r="I615" i="5"/>
  <c r="J615" i="5" s="1"/>
  <c r="F615" i="5"/>
  <c r="G614" i="5"/>
  <c r="L614" i="5"/>
  <c r="M614" i="5" s="1"/>
  <c r="A617" i="5"/>
  <c r="D617" i="5" s="1"/>
  <c r="O616" i="5" l="1"/>
  <c r="P616" i="5" s="1"/>
  <c r="F616" i="5"/>
  <c r="I616" i="5"/>
  <c r="J616" i="5" s="1"/>
  <c r="G615" i="5"/>
  <c r="L615" i="5"/>
  <c r="M615" i="5" s="1"/>
  <c r="A618" i="5"/>
  <c r="D618" i="5" s="1"/>
  <c r="O617" i="5" l="1"/>
  <c r="P617" i="5" s="1"/>
  <c r="I617" i="5"/>
  <c r="J617" i="5" s="1"/>
  <c r="F617" i="5"/>
  <c r="G616" i="5"/>
  <c r="L616" i="5"/>
  <c r="M616" i="5" s="1"/>
  <c r="A619" i="5"/>
  <c r="D619" i="5" s="1"/>
  <c r="O618" i="5" l="1"/>
  <c r="P618" i="5" s="1"/>
  <c r="I618" i="5"/>
  <c r="J618" i="5" s="1"/>
  <c r="F618" i="5"/>
  <c r="G617" i="5"/>
  <c r="L617" i="5"/>
  <c r="M617" i="5" s="1"/>
  <c r="A620" i="5"/>
  <c r="D620" i="5" s="1"/>
  <c r="O619" i="5" l="1"/>
  <c r="P619" i="5" s="1"/>
  <c r="I619" i="5"/>
  <c r="J619" i="5" s="1"/>
  <c r="F619" i="5"/>
  <c r="G618" i="5"/>
  <c r="L618" i="5"/>
  <c r="M618" i="5" s="1"/>
  <c r="A621" i="5"/>
  <c r="D621" i="5" s="1"/>
  <c r="O620" i="5" l="1"/>
  <c r="P620" i="5" s="1"/>
  <c r="I620" i="5"/>
  <c r="J620" i="5" s="1"/>
  <c r="F620" i="5"/>
  <c r="L619" i="5"/>
  <c r="M619" i="5" s="1"/>
  <c r="G619" i="5"/>
  <c r="A622" i="5"/>
  <c r="D622" i="5" s="1"/>
  <c r="O621" i="5" l="1"/>
  <c r="P621" i="5" s="1"/>
  <c r="I621" i="5"/>
  <c r="J621" i="5" s="1"/>
  <c r="F621" i="5"/>
  <c r="L620" i="5"/>
  <c r="M620" i="5" s="1"/>
  <c r="G620" i="5"/>
  <c r="A623" i="5"/>
  <c r="D623" i="5" s="1"/>
  <c r="O622" i="5" l="1"/>
  <c r="P622" i="5" s="1"/>
  <c r="I622" i="5"/>
  <c r="J622" i="5" s="1"/>
  <c r="F622" i="5"/>
  <c r="G621" i="5"/>
  <c r="L621" i="5"/>
  <c r="M621" i="5" s="1"/>
  <c r="A624" i="5"/>
  <c r="D624" i="5" s="1"/>
  <c r="O623" i="5" l="1"/>
  <c r="P623" i="5" s="1"/>
  <c r="F623" i="5"/>
  <c r="I623" i="5"/>
  <c r="J623" i="5" s="1"/>
  <c r="L622" i="5"/>
  <c r="M622" i="5" s="1"/>
  <c r="G622" i="5"/>
  <c r="A625" i="5"/>
  <c r="D625" i="5" s="1"/>
  <c r="O624" i="5" l="1"/>
  <c r="P624" i="5" s="1"/>
  <c r="I624" i="5"/>
  <c r="J624" i="5" s="1"/>
  <c r="F624" i="5"/>
  <c r="L623" i="5"/>
  <c r="M623" i="5" s="1"/>
  <c r="G623" i="5"/>
  <c r="A626" i="5"/>
  <c r="D626" i="5" s="1"/>
  <c r="O625" i="5" l="1"/>
  <c r="P625" i="5" s="1"/>
  <c r="I625" i="5"/>
  <c r="J625" i="5" s="1"/>
  <c r="F625" i="5"/>
  <c r="L624" i="5"/>
  <c r="M624" i="5" s="1"/>
  <c r="G624" i="5"/>
  <c r="A627" i="5"/>
  <c r="D627" i="5" s="1"/>
  <c r="O626" i="5" l="1"/>
  <c r="P626" i="5" s="1"/>
  <c r="I626" i="5"/>
  <c r="J626" i="5" s="1"/>
  <c r="F626" i="5"/>
  <c r="G625" i="5"/>
  <c r="L625" i="5"/>
  <c r="M625" i="5" s="1"/>
  <c r="A628" i="5"/>
  <c r="D628" i="5" s="1"/>
  <c r="O627" i="5" l="1"/>
  <c r="P627" i="5" s="1"/>
  <c r="F627" i="5"/>
  <c r="I627" i="5"/>
  <c r="J627" i="5" s="1"/>
  <c r="G626" i="5"/>
  <c r="L626" i="5"/>
  <c r="M626" i="5" s="1"/>
  <c r="A629" i="5"/>
  <c r="D629" i="5" s="1"/>
  <c r="O628" i="5" l="1"/>
  <c r="P628" i="5" s="1"/>
  <c r="I628" i="5"/>
  <c r="J628" i="5" s="1"/>
  <c r="F628" i="5"/>
  <c r="G627" i="5"/>
  <c r="L627" i="5"/>
  <c r="M627" i="5" s="1"/>
  <c r="A630" i="5"/>
  <c r="D630" i="5" s="1"/>
  <c r="O629" i="5" l="1"/>
  <c r="P629" i="5" s="1"/>
  <c r="I629" i="5"/>
  <c r="J629" i="5" s="1"/>
  <c r="F629" i="5"/>
  <c r="L628" i="5"/>
  <c r="M628" i="5" s="1"/>
  <c r="G628" i="5"/>
  <c r="A631" i="5"/>
  <c r="D631" i="5" s="1"/>
  <c r="O630" i="5" l="1"/>
  <c r="P630" i="5" s="1"/>
  <c r="I630" i="5"/>
  <c r="J630" i="5" s="1"/>
  <c r="F630" i="5"/>
  <c r="L629" i="5"/>
  <c r="M629" i="5" s="1"/>
  <c r="G629" i="5"/>
  <c r="A632" i="5"/>
  <c r="D632" i="5" s="1"/>
  <c r="O631" i="5" l="1"/>
  <c r="P631" i="5" s="1"/>
  <c r="I631" i="5"/>
  <c r="J631" i="5" s="1"/>
  <c r="F631" i="5"/>
  <c r="G630" i="5"/>
  <c r="L630" i="5"/>
  <c r="M630" i="5" s="1"/>
  <c r="A633" i="5"/>
  <c r="D633" i="5" s="1"/>
  <c r="O632" i="5" l="1"/>
  <c r="P632" i="5" s="1"/>
  <c r="I632" i="5"/>
  <c r="J632" i="5" s="1"/>
  <c r="F632" i="5"/>
  <c r="G631" i="5"/>
  <c r="L631" i="5"/>
  <c r="M631" i="5" s="1"/>
  <c r="A634" i="5"/>
  <c r="D634" i="5" s="1"/>
  <c r="O633" i="5" l="1"/>
  <c r="P633" i="5" s="1"/>
  <c r="I633" i="5"/>
  <c r="J633" i="5" s="1"/>
  <c r="F633" i="5"/>
  <c r="G632" i="5"/>
  <c r="L632" i="5"/>
  <c r="M632" i="5" s="1"/>
  <c r="A635" i="5"/>
  <c r="D635" i="5" s="1"/>
  <c r="O634" i="5" l="1"/>
  <c r="P634" i="5" s="1"/>
  <c r="I634" i="5"/>
  <c r="J634" i="5" s="1"/>
  <c r="F634" i="5"/>
  <c r="L633" i="5"/>
  <c r="M633" i="5" s="1"/>
  <c r="G633" i="5"/>
  <c r="A636" i="5"/>
  <c r="D636" i="5" s="1"/>
  <c r="O635" i="5" l="1"/>
  <c r="P635" i="5" s="1"/>
  <c r="I635" i="5"/>
  <c r="J635" i="5" s="1"/>
  <c r="F635" i="5"/>
  <c r="L634" i="5"/>
  <c r="M634" i="5" s="1"/>
  <c r="G634" i="5"/>
  <c r="A637" i="5"/>
  <c r="D637" i="5" s="1"/>
  <c r="O636" i="5" l="1"/>
  <c r="P636" i="5" s="1"/>
  <c r="I636" i="5"/>
  <c r="J636" i="5" s="1"/>
  <c r="F636" i="5"/>
  <c r="L635" i="5"/>
  <c r="M635" i="5" s="1"/>
  <c r="G635" i="5"/>
  <c r="A638" i="5"/>
  <c r="D638" i="5" s="1"/>
  <c r="O637" i="5" l="1"/>
  <c r="P637" i="5" s="1"/>
  <c r="I637" i="5"/>
  <c r="J637" i="5" s="1"/>
  <c r="F637" i="5"/>
  <c r="G636" i="5"/>
  <c r="L636" i="5"/>
  <c r="M636" i="5" s="1"/>
  <c r="A639" i="5"/>
  <c r="D639" i="5" s="1"/>
  <c r="O638" i="5" l="1"/>
  <c r="P638" i="5" s="1"/>
  <c r="I638" i="5"/>
  <c r="J638" i="5" s="1"/>
  <c r="F638" i="5"/>
  <c r="G637" i="5"/>
  <c r="L637" i="5"/>
  <c r="M637" i="5" s="1"/>
  <c r="A640" i="5"/>
  <c r="D640" i="5" s="1"/>
  <c r="O639" i="5" l="1"/>
  <c r="P639" i="5" s="1"/>
  <c r="I639" i="5"/>
  <c r="J639" i="5" s="1"/>
  <c r="F639" i="5"/>
  <c r="G638" i="5"/>
  <c r="L638" i="5"/>
  <c r="M638" i="5" s="1"/>
  <c r="A641" i="5"/>
  <c r="D641" i="5" s="1"/>
  <c r="O640" i="5" l="1"/>
  <c r="P640" i="5" s="1"/>
  <c r="I640" i="5"/>
  <c r="J640" i="5" s="1"/>
  <c r="F640" i="5"/>
  <c r="G639" i="5"/>
  <c r="L639" i="5"/>
  <c r="M639" i="5" s="1"/>
  <c r="A642" i="5"/>
  <c r="D642" i="5" s="1"/>
  <c r="O641" i="5" l="1"/>
  <c r="P641" i="5" s="1"/>
  <c r="I641" i="5"/>
  <c r="J641" i="5" s="1"/>
  <c r="F641" i="5"/>
  <c r="L640" i="5"/>
  <c r="M640" i="5" s="1"/>
  <c r="G640" i="5"/>
  <c r="A643" i="5"/>
  <c r="D643" i="5" s="1"/>
  <c r="O642" i="5" l="1"/>
  <c r="P642" i="5" s="1"/>
  <c r="F642" i="5"/>
  <c r="I642" i="5"/>
  <c r="J642" i="5" s="1"/>
  <c r="G641" i="5"/>
  <c r="L641" i="5"/>
  <c r="M641" i="5" s="1"/>
  <c r="A644" i="5"/>
  <c r="D644" i="5" s="1"/>
  <c r="O643" i="5" l="1"/>
  <c r="P643" i="5" s="1"/>
  <c r="I643" i="5"/>
  <c r="J643" i="5" s="1"/>
  <c r="F643" i="5"/>
  <c r="G642" i="5"/>
  <c r="L642" i="5"/>
  <c r="M642" i="5" s="1"/>
  <c r="A645" i="5"/>
  <c r="D645" i="5" s="1"/>
  <c r="O644" i="5" l="1"/>
  <c r="P644" i="5" s="1"/>
  <c r="I644" i="5"/>
  <c r="J644" i="5" s="1"/>
  <c r="F644" i="5"/>
  <c r="G643" i="5"/>
  <c r="L643" i="5"/>
  <c r="M643" i="5" s="1"/>
  <c r="A646" i="5"/>
  <c r="D646" i="5" s="1"/>
  <c r="O645" i="5" l="1"/>
  <c r="P645" i="5" s="1"/>
  <c r="I645" i="5"/>
  <c r="J645" i="5" s="1"/>
  <c r="F645" i="5"/>
  <c r="L644" i="5"/>
  <c r="M644" i="5" s="1"/>
  <c r="G644" i="5"/>
  <c r="A647" i="5"/>
  <c r="D647" i="5" s="1"/>
  <c r="O646" i="5" l="1"/>
  <c r="P646" i="5" s="1"/>
  <c r="I646" i="5"/>
  <c r="J646" i="5" s="1"/>
  <c r="F646" i="5"/>
  <c r="G645" i="5"/>
  <c r="L645" i="5"/>
  <c r="M645" i="5" s="1"/>
  <c r="A648" i="5"/>
  <c r="D648" i="5" s="1"/>
  <c r="O647" i="5" l="1"/>
  <c r="P647" i="5" s="1"/>
  <c r="I647" i="5"/>
  <c r="J647" i="5" s="1"/>
  <c r="F647" i="5"/>
  <c r="G646" i="5"/>
  <c r="L646" i="5"/>
  <c r="M646" i="5" s="1"/>
  <c r="A649" i="5"/>
  <c r="D649" i="5" s="1"/>
  <c r="O648" i="5" l="1"/>
  <c r="P648" i="5" s="1"/>
  <c r="I648" i="5"/>
  <c r="J648" i="5" s="1"/>
  <c r="F648" i="5"/>
  <c r="L647" i="5"/>
  <c r="M647" i="5" s="1"/>
  <c r="G647" i="5"/>
  <c r="A650" i="5"/>
  <c r="D650" i="5" s="1"/>
  <c r="O649" i="5" l="1"/>
  <c r="P649" i="5" s="1"/>
  <c r="I649" i="5"/>
  <c r="J649" i="5" s="1"/>
  <c r="F649" i="5"/>
  <c r="L648" i="5"/>
  <c r="M648" i="5" s="1"/>
  <c r="G648" i="5"/>
  <c r="A651" i="5"/>
  <c r="D651" i="5" s="1"/>
  <c r="O650" i="5" l="1"/>
  <c r="P650" i="5" s="1"/>
  <c r="I650" i="5"/>
  <c r="J650" i="5" s="1"/>
  <c r="F650" i="5"/>
  <c r="G649" i="5"/>
  <c r="L649" i="5"/>
  <c r="M649" i="5" s="1"/>
  <c r="A652" i="5"/>
  <c r="D652" i="5" s="1"/>
  <c r="O651" i="5" l="1"/>
  <c r="P651" i="5" s="1"/>
  <c r="I651" i="5"/>
  <c r="J651" i="5" s="1"/>
  <c r="F651" i="5"/>
  <c r="G650" i="5"/>
  <c r="L650" i="5"/>
  <c r="M650" i="5" s="1"/>
  <c r="A653" i="5"/>
  <c r="D653" i="5" s="1"/>
  <c r="O652" i="5" l="1"/>
  <c r="P652" i="5" s="1"/>
  <c r="I652" i="5"/>
  <c r="J652" i="5" s="1"/>
  <c r="F652" i="5"/>
  <c r="G651" i="5"/>
  <c r="L651" i="5"/>
  <c r="M651" i="5" s="1"/>
  <c r="A654" i="5"/>
  <c r="D654" i="5" s="1"/>
  <c r="O653" i="5" l="1"/>
  <c r="P653" i="5" s="1"/>
  <c r="I653" i="5"/>
  <c r="J653" i="5" s="1"/>
  <c r="F653" i="5"/>
  <c r="L652" i="5"/>
  <c r="M652" i="5" s="1"/>
  <c r="G652" i="5"/>
  <c r="A655" i="5"/>
  <c r="D655" i="5" s="1"/>
  <c r="O654" i="5" l="1"/>
  <c r="P654" i="5" s="1"/>
  <c r="I654" i="5"/>
  <c r="J654" i="5" s="1"/>
  <c r="F654" i="5"/>
  <c r="L653" i="5"/>
  <c r="M653" i="5" s="1"/>
  <c r="G653" i="5"/>
  <c r="A656" i="5"/>
  <c r="D656" i="5" s="1"/>
  <c r="O655" i="5" l="1"/>
  <c r="P655" i="5" s="1"/>
  <c r="I655" i="5"/>
  <c r="J655" i="5" s="1"/>
  <c r="F655" i="5"/>
  <c r="G654" i="5"/>
  <c r="L654" i="5"/>
  <c r="M654" i="5" s="1"/>
  <c r="A657" i="5"/>
  <c r="D657" i="5" s="1"/>
  <c r="O656" i="5" l="1"/>
  <c r="P656" i="5" s="1"/>
  <c r="I656" i="5"/>
  <c r="J656" i="5" s="1"/>
  <c r="F656" i="5"/>
  <c r="G655" i="5"/>
  <c r="L655" i="5"/>
  <c r="M655" i="5" s="1"/>
  <c r="A658" i="5"/>
  <c r="D658" i="5" s="1"/>
  <c r="O657" i="5" l="1"/>
  <c r="P657" i="5" s="1"/>
  <c r="I657" i="5"/>
  <c r="J657" i="5" s="1"/>
  <c r="F657" i="5"/>
  <c r="G656" i="5"/>
  <c r="L656" i="5"/>
  <c r="M656" i="5" s="1"/>
  <c r="A659" i="5"/>
  <c r="D659" i="5" s="1"/>
  <c r="O658" i="5" l="1"/>
  <c r="P658" i="5" s="1"/>
  <c r="I658" i="5"/>
  <c r="J658" i="5" s="1"/>
  <c r="F658" i="5"/>
  <c r="L657" i="5"/>
  <c r="M657" i="5" s="1"/>
  <c r="G657" i="5"/>
  <c r="A660" i="5"/>
  <c r="D660" i="5" s="1"/>
  <c r="O659" i="5" l="1"/>
  <c r="P659" i="5" s="1"/>
  <c r="I659" i="5"/>
  <c r="J659" i="5" s="1"/>
  <c r="F659" i="5"/>
  <c r="L658" i="5"/>
  <c r="M658" i="5" s="1"/>
  <c r="G658" i="5"/>
  <c r="A661" i="5"/>
  <c r="D661" i="5" s="1"/>
  <c r="O660" i="5" l="1"/>
  <c r="P660" i="5" s="1"/>
  <c r="I660" i="5"/>
  <c r="J660" i="5" s="1"/>
  <c r="F660" i="5"/>
  <c r="G659" i="5"/>
  <c r="L659" i="5"/>
  <c r="M659" i="5" s="1"/>
  <c r="A662" i="5"/>
  <c r="D662" i="5" s="1"/>
  <c r="O661" i="5" l="1"/>
  <c r="P661" i="5" s="1"/>
  <c r="I661" i="5"/>
  <c r="J661" i="5" s="1"/>
  <c r="F661" i="5"/>
  <c r="L660" i="5"/>
  <c r="M660" i="5" s="1"/>
  <c r="G660" i="5"/>
  <c r="A663" i="5"/>
  <c r="D663" i="5" s="1"/>
  <c r="O662" i="5" l="1"/>
  <c r="P662" i="5" s="1"/>
  <c r="I662" i="5"/>
  <c r="J662" i="5" s="1"/>
  <c r="F662" i="5"/>
  <c r="G661" i="5"/>
  <c r="L661" i="5"/>
  <c r="M661" i="5" s="1"/>
  <c r="A664" i="5"/>
  <c r="D664" i="5" s="1"/>
  <c r="O663" i="5" l="1"/>
  <c r="P663" i="5" s="1"/>
  <c r="F663" i="5"/>
  <c r="I663" i="5"/>
  <c r="J663" i="5" s="1"/>
  <c r="G662" i="5"/>
  <c r="L662" i="5"/>
  <c r="M662" i="5" s="1"/>
  <c r="A665" i="5"/>
  <c r="D665" i="5" s="1"/>
  <c r="O664" i="5" l="1"/>
  <c r="P664" i="5" s="1"/>
  <c r="I664" i="5"/>
  <c r="J664" i="5" s="1"/>
  <c r="F664" i="5"/>
  <c r="L663" i="5"/>
  <c r="M663" i="5" s="1"/>
  <c r="G663" i="5"/>
  <c r="A666" i="5"/>
  <c r="D666" i="5" s="1"/>
  <c r="O665" i="5" l="1"/>
  <c r="P665" i="5" s="1"/>
  <c r="I665" i="5"/>
  <c r="J665" i="5" s="1"/>
  <c r="F665" i="5"/>
  <c r="G664" i="5"/>
  <c r="L664" i="5"/>
  <c r="M664" i="5" s="1"/>
  <c r="A667" i="5"/>
  <c r="D667" i="5" s="1"/>
  <c r="O666" i="5" l="1"/>
  <c r="P666" i="5" s="1"/>
  <c r="I666" i="5"/>
  <c r="J666" i="5" s="1"/>
  <c r="F666" i="5"/>
  <c r="G665" i="5"/>
  <c r="L665" i="5"/>
  <c r="M665" i="5" s="1"/>
  <c r="A668" i="5"/>
  <c r="D668" i="5" s="1"/>
  <c r="O667" i="5" l="1"/>
  <c r="P667" i="5" s="1"/>
  <c r="I667" i="5"/>
  <c r="J667" i="5" s="1"/>
  <c r="F667" i="5"/>
  <c r="L666" i="5"/>
  <c r="M666" i="5" s="1"/>
  <c r="G666" i="5"/>
  <c r="A669" i="5"/>
  <c r="D669" i="5" s="1"/>
  <c r="O668" i="5" l="1"/>
  <c r="P668" i="5" s="1"/>
  <c r="F668" i="5"/>
  <c r="I668" i="5"/>
  <c r="J668" i="5" s="1"/>
  <c r="G667" i="5"/>
  <c r="L667" i="5"/>
  <c r="M667" i="5" s="1"/>
  <c r="A670" i="5"/>
  <c r="D670" i="5" s="1"/>
  <c r="O669" i="5" l="1"/>
  <c r="P669" i="5" s="1"/>
  <c r="I669" i="5"/>
  <c r="J669" i="5" s="1"/>
  <c r="F669" i="5"/>
  <c r="L668" i="5"/>
  <c r="M668" i="5" s="1"/>
  <c r="G668" i="5"/>
  <c r="A671" i="5"/>
  <c r="D671" i="5" s="1"/>
  <c r="O670" i="5" l="1"/>
  <c r="P670" i="5" s="1"/>
  <c r="I670" i="5"/>
  <c r="J670" i="5" s="1"/>
  <c r="F670" i="5"/>
  <c r="G669" i="5"/>
  <c r="L669" i="5"/>
  <c r="M669" i="5" s="1"/>
  <c r="A672" i="5"/>
  <c r="D672" i="5" s="1"/>
  <c r="O671" i="5" l="1"/>
  <c r="P671" i="5" s="1"/>
  <c r="I671" i="5"/>
  <c r="J671" i="5" s="1"/>
  <c r="F671" i="5"/>
  <c r="G670" i="5"/>
  <c r="L670" i="5"/>
  <c r="M670" i="5" s="1"/>
  <c r="A673" i="5"/>
  <c r="D673" i="5" s="1"/>
  <c r="O672" i="5" l="1"/>
  <c r="P672" i="5" s="1"/>
  <c r="I672" i="5"/>
  <c r="J672" i="5" s="1"/>
  <c r="F672" i="5"/>
  <c r="L671" i="5"/>
  <c r="M671" i="5" s="1"/>
  <c r="G671" i="5"/>
  <c r="A674" i="5"/>
  <c r="D674" i="5" s="1"/>
  <c r="O673" i="5" l="1"/>
  <c r="P673" i="5" s="1"/>
  <c r="I673" i="5"/>
  <c r="J673" i="5" s="1"/>
  <c r="F673" i="5"/>
  <c r="G672" i="5"/>
  <c r="L672" i="5"/>
  <c r="M672" i="5" s="1"/>
  <c r="A675" i="5"/>
  <c r="D675" i="5" s="1"/>
  <c r="O674" i="5" l="1"/>
  <c r="P674" i="5" s="1"/>
  <c r="I674" i="5"/>
  <c r="J674" i="5" s="1"/>
  <c r="F674" i="5"/>
  <c r="L673" i="5"/>
  <c r="M673" i="5" s="1"/>
  <c r="G673" i="5"/>
  <c r="A676" i="5"/>
  <c r="D676" i="5" s="1"/>
  <c r="O675" i="5" l="1"/>
  <c r="P675" i="5" s="1"/>
  <c r="I675" i="5"/>
  <c r="J675" i="5" s="1"/>
  <c r="F675" i="5"/>
  <c r="L674" i="5"/>
  <c r="M674" i="5" s="1"/>
  <c r="G674" i="5"/>
  <c r="A677" i="5"/>
  <c r="D677" i="5" s="1"/>
  <c r="O676" i="5" l="1"/>
  <c r="P676" i="5" s="1"/>
  <c r="I676" i="5"/>
  <c r="J676" i="5" s="1"/>
  <c r="F676" i="5"/>
  <c r="G675" i="5"/>
  <c r="L675" i="5"/>
  <c r="M675" i="5" s="1"/>
  <c r="A678" i="5"/>
  <c r="D678" i="5" s="1"/>
  <c r="O677" i="5" l="1"/>
  <c r="P677" i="5" s="1"/>
  <c r="I677" i="5"/>
  <c r="J677" i="5" s="1"/>
  <c r="F677" i="5"/>
  <c r="L676" i="5"/>
  <c r="M676" i="5" s="1"/>
  <c r="G676" i="5"/>
  <c r="A679" i="5"/>
  <c r="D679" i="5" s="1"/>
  <c r="O678" i="5" l="1"/>
  <c r="P678" i="5" s="1"/>
  <c r="F678" i="5"/>
  <c r="I678" i="5"/>
  <c r="J678" i="5" s="1"/>
  <c r="G677" i="5"/>
  <c r="L677" i="5"/>
  <c r="M677" i="5" s="1"/>
  <c r="A680" i="5"/>
  <c r="D680" i="5" s="1"/>
  <c r="O679" i="5" l="1"/>
  <c r="P679" i="5" s="1"/>
  <c r="F679" i="5"/>
  <c r="I679" i="5"/>
  <c r="J679" i="5" s="1"/>
  <c r="L678" i="5"/>
  <c r="M678" i="5" s="1"/>
  <c r="G678" i="5"/>
  <c r="A681" i="5"/>
  <c r="D681" i="5" s="1"/>
  <c r="O680" i="5" l="1"/>
  <c r="P680" i="5" s="1"/>
  <c r="I680" i="5"/>
  <c r="J680" i="5" s="1"/>
  <c r="F680" i="5"/>
  <c r="G679" i="5"/>
  <c r="L679" i="5"/>
  <c r="M679" i="5" s="1"/>
  <c r="A682" i="5"/>
  <c r="D682" i="5" s="1"/>
  <c r="O681" i="5" l="1"/>
  <c r="P681" i="5" s="1"/>
  <c r="I681" i="5"/>
  <c r="J681" i="5" s="1"/>
  <c r="F681" i="5"/>
  <c r="G680" i="5"/>
  <c r="L680" i="5"/>
  <c r="M680" i="5" s="1"/>
  <c r="A683" i="5"/>
  <c r="D683" i="5" s="1"/>
  <c r="O682" i="5" l="1"/>
  <c r="P682" i="5" s="1"/>
  <c r="I682" i="5"/>
  <c r="J682" i="5" s="1"/>
  <c r="F682" i="5"/>
  <c r="G681" i="5"/>
  <c r="L681" i="5"/>
  <c r="M681" i="5" s="1"/>
  <c r="A684" i="5"/>
  <c r="D684" i="5" s="1"/>
  <c r="O683" i="5" l="1"/>
  <c r="P683" i="5" s="1"/>
  <c r="I683" i="5"/>
  <c r="J683" i="5" s="1"/>
  <c r="F683" i="5"/>
  <c r="L682" i="5"/>
  <c r="M682" i="5" s="1"/>
  <c r="G682" i="5"/>
  <c r="A685" i="5"/>
  <c r="D685" i="5" s="1"/>
  <c r="O684" i="5" l="1"/>
  <c r="P684" i="5" s="1"/>
  <c r="I684" i="5"/>
  <c r="J684" i="5" s="1"/>
  <c r="F684" i="5"/>
  <c r="L683" i="5"/>
  <c r="M683" i="5" s="1"/>
  <c r="G683" i="5"/>
  <c r="A686" i="5"/>
  <c r="D686" i="5" s="1"/>
  <c r="O685" i="5" l="1"/>
  <c r="P685" i="5" s="1"/>
  <c r="I685" i="5"/>
  <c r="J685" i="5" s="1"/>
  <c r="F685" i="5"/>
  <c r="G684" i="5"/>
  <c r="L684" i="5"/>
  <c r="M684" i="5" s="1"/>
  <c r="A687" i="5"/>
  <c r="D687" i="5" s="1"/>
  <c r="O686" i="5" l="1"/>
  <c r="P686" i="5" s="1"/>
  <c r="I686" i="5"/>
  <c r="J686" i="5" s="1"/>
  <c r="F686" i="5"/>
  <c r="L685" i="5"/>
  <c r="M685" i="5" s="1"/>
  <c r="G685" i="5"/>
  <c r="A688" i="5"/>
  <c r="D688" i="5" s="1"/>
  <c r="O687" i="5" l="1"/>
  <c r="P687" i="5" s="1"/>
  <c r="I687" i="5"/>
  <c r="J687" i="5" s="1"/>
  <c r="F687" i="5"/>
  <c r="G686" i="5"/>
  <c r="L686" i="5"/>
  <c r="M686" i="5" s="1"/>
  <c r="A689" i="5"/>
  <c r="D689" i="5" s="1"/>
  <c r="O688" i="5" l="1"/>
  <c r="P688" i="5" s="1"/>
  <c r="I688" i="5"/>
  <c r="J688" i="5" s="1"/>
  <c r="F688" i="5"/>
  <c r="G687" i="5"/>
  <c r="L687" i="5"/>
  <c r="M687" i="5" s="1"/>
  <c r="A690" i="5"/>
  <c r="D690" i="5" s="1"/>
  <c r="O689" i="5" l="1"/>
  <c r="P689" i="5" s="1"/>
  <c r="I689" i="5"/>
  <c r="J689" i="5" s="1"/>
  <c r="F689" i="5"/>
  <c r="G688" i="5"/>
  <c r="L688" i="5"/>
  <c r="M688" i="5" s="1"/>
  <c r="A691" i="5"/>
  <c r="D691" i="5" s="1"/>
  <c r="O690" i="5" l="1"/>
  <c r="P690" i="5" s="1"/>
  <c r="I690" i="5"/>
  <c r="J690" i="5" s="1"/>
  <c r="F690" i="5"/>
  <c r="G689" i="5"/>
  <c r="L689" i="5"/>
  <c r="M689" i="5" s="1"/>
  <c r="A692" i="5"/>
  <c r="D692" i="5" s="1"/>
  <c r="O691" i="5" l="1"/>
  <c r="P691" i="5" s="1"/>
  <c r="F691" i="5"/>
  <c r="I691" i="5"/>
  <c r="J691" i="5" s="1"/>
  <c r="G690" i="5"/>
  <c r="L690" i="5"/>
  <c r="M690" i="5" s="1"/>
  <c r="A693" i="5"/>
  <c r="D693" i="5" s="1"/>
  <c r="O692" i="5" l="1"/>
  <c r="P692" i="5" s="1"/>
  <c r="I692" i="5"/>
  <c r="J692" i="5" s="1"/>
  <c r="F692" i="5"/>
  <c r="G691" i="5"/>
  <c r="L691" i="5"/>
  <c r="M691" i="5" s="1"/>
  <c r="A694" i="5"/>
  <c r="D694" i="5" s="1"/>
  <c r="O693" i="5" l="1"/>
  <c r="P693" i="5" s="1"/>
  <c r="I693" i="5"/>
  <c r="J693" i="5" s="1"/>
  <c r="F693" i="5"/>
  <c r="L692" i="5"/>
  <c r="M692" i="5" s="1"/>
  <c r="G692" i="5"/>
  <c r="A695" i="5"/>
  <c r="D695" i="5" s="1"/>
  <c r="O694" i="5" l="1"/>
  <c r="P694" i="5" s="1"/>
  <c r="I694" i="5"/>
  <c r="J694" i="5" s="1"/>
  <c r="F694" i="5"/>
  <c r="L693" i="5"/>
  <c r="M693" i="5" s="1"/>
  <c r="G693" i="5"/>
  <c r="A696" i="5"/>
  <c r="D696" i="5" s="1"/>
  <c r="O695" i="5" l="1"/>
  <c r="P695" i="5" s="1"/>
  <c r="I695" i="5"/>
  <c r="J695" i="5" s="1"/>
  <c r="F695" i="5"/>
  <c r="G694" i="5"/>
  <c r="L694" i="5"/>
  <c r="M694" i="5" s="1"/>
  <c r="A697" i="5"/>
  <c r="D697" i="5" s="1"/>
  <c r="O696" i="5" l="1"/>
  <c r="P696" i="5" s="1"/>
  <c r="I696" i="5"/>
  <c r="J696" i="5" s="1"/>
  <c r="F696" i="5"/>
  <c r="G695" i="5"/>
  <c r="L695" i="5"/>
  <c r="M695" i="5" s="1"/>
  <c r="A698" i="5"/>
  <c r="D698" i="5" s="1"/>
  <c r="O697" i="5" l="1"/>
  <c r="P697" i="5" s="1"/>
  <c r="I697" i="5"/>
  <c r="J697" i="5" s="1"/>
  <c r="F697" i="5"/>
  <c r="G696" i="5"/>
  <c r="L696" i="5"/>
  <c r="M696" i="5" s="1"/>
  <c r="A699" i="5"/>
  <c r="D699" i="5" s="1"/>
  <c r="O698" i="5" l="1"/>
  <c r="P698" i="5" s="1"/>
  <c r="I698" i="5"/>
  <c r="J698" i="5" s="1"/>
  <c r="F698" i="5"/>
  <c r="G697" i="5"/>
  <c r="L697" i="5"/>
  <c r="M697" i="5" s="1"/>
  <c r="A700" i="5"/>
  <c r="D700" i="5" s="1"/>
  <c r="O699" i="5" l="1"/>
  <c r="P699" i="5" s="1"/>
  <c r="I699" i="5"/>
  <c r="J699" i="5" s="1"/>
  <c r="F699" i="5"/>
  <c r="L698" i="5"/>
  <c r="M698" i="5" s="1"/>
  <c r="G698" i="5"/>
  <c r="A701" i="5"/>
  <c r="D701" i="5" s="1"/>
  <c r="O700" i="5" l="1"/>
  <c r="P700" i="5" s="1"/>
  <c r="I700" i="5"/>
  <c r="J700" i="5" s="1"/>
  <c r="F700" i="5"/>
  <c r="G699" i="5"/>
  <c r="L699" i="5"/>
  <c r="M699" i="5" s="1"/>
  <c r="A702" i="5"/>
  <c r="D702" i="5" s="1"/>
  <c r="O701" i="5" l="1"/>
  <c r="P701" i="5" s="1"/>
  <c r="I701" i="5"/>
  <c r="J701" i="5" s="1"/>
  <c r="F701" i="5"/>
  <c r="G700" i="5"/>
  <c r="L700" i="5"/>
  <c r="M700" i="5" s="1"/>
  <c r="A703" i="5"/>
  <c r="D703" i="5" s="1"/>
  <c r="O702" i="5" l="1"/>
  <c r="P702" i="5" s="1"/>
  <c r="I702" i="5"/>
  <c r="J702" i="5" s="1"/>
  <c r="F702" i="5"/>
  <c r="L701" i="5"/>
  <c r="M701" i="5" s="1"/>
  <c r="G701" i="5"/>
  <c r="A704" i="5"/>
  <c r="D704" i="5" s="1"/>
  <c r="O703" i="5" l="1"/>
  <c r="P703" i="5" s="1"/>
  <c r="I703" i="5"/>
  <c r="J703" i="5" s="1"/>
  <c r="F703" i="5"/>
  <c r="G702" i="5"/>
  <c r="L702" i="5"/>
  <c r="M702" i="5" s="1"/>
  <c r="A705" i="5"/>
  <c r="D705" i="5" s="1"/>
  <c r="O704" i="5" l="1"/>
  <c r="P704" i="5" s="1"/>
  <c r="F704" i="5"/>
  <c r="I704" i="5"/>
  <c r="J704" i="5" s="1"/>
  <c r="G703" i="5"/>
  <c r="L703" i="5"/>
  <c r="M703" i="5" s="1"/>
  <c r="A706" i="5"/>
  <c r="D706" i="5" s="1"/>
  <c r="O705" i="5" l="1"/>
  <c r="P705" i="5" s="1"/>
  <c r="I705" i="5"/>
  <c r="J705" i="5" s="1"/>
  <c r="F705" i="5"/>
  <c r="L704" i="5"/>
  <c r="M704" i="5" s="1"/>
  <c r="G704" i="5"/>
  <c r="A707" i="5"/>
  <c r="D707" i="5" s="1"/>
  <c r="O706" i="5" l="1"/>
  <c r="P706" i="5" s="1"/>
  <c r="F706" i="5"/>
  <c r="I706" i="5"/>
  <c r="J706" i="5" s="1"/>
  <c r="G705" i="5"/>
  <c r="L705" i="5"/>
  <c r="M705" i="5" s="1"/>
  <c r="A708" i="5"/>
  <c r="D708" i="5" s="1"/>
  <c r="O707" i="5" l="1"/>
  <c r="P707" i="5" s="1"/>
  <c r="I707" i="5"/>
  <c r="J707" i="5" s="1"/>
  <c r="F707" i="5"/>
  <c r="G706" i="5"/>
  <c r="L706" i="5"/>
  <c r="M706" i="5" s="1"/>
  <c r="A709" i="5"/>
  <c r="D709" i="5" s="1"/>
  <c r="O708" i="5" l="1"/>
  <c r="P708" i="5" s="1"/>
  <c r="I708" i="5"/>
  <c r="J708" i="5" s="1"/>
  <c r="F708" i="5"/>
  <c r="L707" i="5"/>
  <c r="M707" i="5" s="1"/>
  <c r="G707" i="5"/>
  <c r="A710" i="5"/>
  <c r="D710" i="5" s="1"/>
  <c r="O709" i="5" l="1"/>
  <c r="P709" i="5" s="1"/>
  <c r="I709" i="5"/>
  <c r="J709" i="5" s="1"/>
  <c r="F709" i="5"/>
  <c r="L708" i="5"/>
  <c r="M708" i="5" s="1"/>
  <c r="G708" i="5"/>
  <c r="A711" i="5"/>
  <c r="D711" i="5" s="1"/>
  <c r="O710" i="5" l="1"/>
  <c r="P710" i="5" s="1"/>
  <c r="I710" i="5"/>
  <c r="J710" i="5" s="1"/>
  <c r="F710" i="5"/>
  <c r="G709" i="5"/>
  <c r="L709" i="5"/>
  <c r="M709" i="5" s="1"/>
  <c r="A712" i="5"/>
  <c r="D712" i="5" s="1"/>
  <c r="O711" i="5" l="1"/>
  <c r="P711" i="5" s="1"/>
  <c r="F711" i="5"/>
  <c r="I711" i="5"/>
  <c r="J711" i="5" s="1"/>
  <c r="G710" i="5"/>
  <c r="L710" i="5"/>
  <c r="M710" i="5" s="1"/>
  <c r="A713" i="5"/>
  <c r="D713" i="5" s="1"/>
  <c r="O712" i="5" l="1"/>
  <c r="P712" i="5" s="1"/>
  <c r="I712" i="5"/>
  <c r="J712" i="5" s="1"/>
  <c r="F712" i="5"/>
  <c r="G711" i="5"/>
  <c r="L711" i="5"/>
  <c r="M711" i="5" s="1"/>
  <c r="A714" i="5"/>
  <c r="D714" i="5" s="1"/>
  <c r="O713" i="5" l="1"/>
  <c r="P713" i="5" s="1"/>
  <c r="I713" i="5"/>
  <c r="J713" i="5" s="1"/>
  <c r="F713" i="5"/>
  <c r="L712" i="5"/>
  <c r="M712" i="5" s="1"/>
  <c r="G712" i="5"/>
  <c r="A715" i="5"/>
  <c r="D715" i="5" s="1"/>
  <c r="O714" i="5" l="1"/>
  <c r="P714" i="5" s="1"/>
  <c r="I714" i="5"/>
  <c r="J714" i="5" s="1"/>
  <c r="F714" i="5"/>
  <c r="L713" i="5"/>
  <c r="M713" i="5" s="1"/>
  <c r="G713" i="5"/>
  <c r="A716" i="5"/>
  <c r="D716" i="5" s="1"/>
  <c r="O715" i="5" l="1"/>
  <c r="P715" i="5" s="1"/>
  <c r="I715" i="5"/>
  <c r="J715" i="5" s="1"/>
  <c r="F715" i="5"/>
  <c r="L714" i="5"/>
  <c r="M714" i="5" s="1"/>
  <c r="G714" i="5"/>
  <c r="A717" i="5"/>
  <c r="D717" i="5" s="1"/>
  <c r="O716" i="5" l="1"/>
  <c r="P716" i="5" s="1"/>
  <c r="I716" i="5"/>
  <c r="J716" i="5" s="1"/>
  <c r="F716" i="5"/>
  <c r="L715" i="5"/>
  <c r="M715" i="5" s="1"/>
  <c r="G715" i="5"/>
  <c r="A718" i="5"/>
  <c r="D718" i="5" s="1"/>
  <c r="O717" i="5" l="1"/>
  <c r="P717" i="5" s="1"/>
  <c r="I717" i="5"/>
  <c r="J717" i="5" s="1"/>
  <c r="F717" i="5"/>
  <c r="G716" i="5"/>
  <c r="L716" i="5"/>
  <c r="M716" i="5" s="1"/>
  <c r="A719" i="5"/>
  <c r="D719" i="5" s="1"/>
  <c r="O718" i="5" l="1"/>
  <c r="P718" i="5" s="1"/>
  <c r="I718" i="5"/>
  <c r="J718" i="5" s="1"/>
  <c r="F718" i="5"/>
  <c r="G717" i="5"/>
  <c r="L717" i="5"/>
  <c r="M717" i="5" s="1"/>
  <c r="A720" i="5"/>
  <c r="D720" i="5" s="1"/>
  <c r="O719" i="5" l="1"/>
  <c r="P719" i="5" s="1"/>
  <c r="I719" i="5"/>
  <c r="J719" i="5" s="1"/>
  <c r="F719" i="5"/>
  <c r="G718" i="5"/>
  <c r="L718" i="5"/>
  <c r="M718" i="5" s="1"/>
  <c r="A721" i="5"/>
  <c r="D721" i="5" s="1"/>
  <c r="O720" i="5" l="1"/>
  <c r="P720" i="5" s="1"/>
  <c r="I720" i="5"/>
  <c r="J720" i="5" s="1"/>
  <c r="F720" i="5"/>
  <c r="L719" i="5"/>
  <c r="M719" i="5" s="1"/>
  <c r="G719" i="5"/>
  <c r="A722" i="5"/>
  <c r="D722" i="5" s="1"/>
  <c r="O721" i="5" l="1"/>
  <c r="P721" i="5" s="1"/>
  <c r="I721" i="5"/>
  <c r="J721" i="5" s="1"/>
  <c r="F721" i="5"/>
  <c r="G720" i="5"/>
  <c r="L720" i="5"/>
  <c r="M720" i="5" s="1"/>
  <c r="A723" i="5"/>
  <c r="D723" i="5" s="1"/>
  <c r="O722" i="5" l="1"/>
  <c r="P722" i="5" s="1"/>
  <c r="I722" i="5"/>
  <c r="J722" i="5" s="1"/>
  <c r="F722" i="5"/>
  <c r="L721" i="5"/>
  <c r="M721" i="5" s="1"/>
  <c r="G721" i="5"/>
  <c r="A724" i="5"/>
  <c r="D724" i="5" s="1"/>
  <c r="O723" i="5" l="1"/>
  <c r="P723" i="5" s="1"/>
  <c r="I723" i="5"/>
  <c r="J723" i="5" s="1"/>
  <c r="F723" i="5"/>
  <c r="L722" i="5"/>
  <c r="M722" i="5" s="1"/>
  <c r="G722" i="5"/>
  <c r="A725" i="5"/>
  <c r="D725" i="5" s="1"/>
  <c r="O724" i="5" l="1"/>
  <c r="P724" i="5" s="1"/>
  <c r="I724" i="5"/>
  <c r="J724" i="5" s="1"/>
  <c r="F724" i="5"/>
  <c r="L723" i="5"/>
  <c r="M723" i="5" s="1"/>
  <c r="G723" i="5"/>
  <c r="A726" i="5"/>
  <c r="D726" i="5" s="1"/>
  <c r="O725" i="5" l="1"/>
  <c r="P725" i="5" s="1"/>
  <c r="I725" i="5"/>
  <c r="J725" i="5" s="1"/>
  <c r="F725" i="5"/>
  <c r="G724" i="5"/>
  <c r="L724" i="5"/>
  <c r="M724" i="5" s="1"/>
  <c r="A727" i="5"/>
  <c r="D727" i="5" s="1"/>
  <c r="O726" i="5" l="1"/>
  <c r="P726" i="5" s="1"/>
  <c r="I726" i="5"/>
  <c r="J726" i="5" s="1"/>
  <c r="F726" i="5"/>
  <c r="G725" i="5"/>
  <c r="L725" i="5"/>
  <c r="M725" i="5" s="1"/>
  <c r="A728" i="5"/>
  <c r="D728" i="5" s="1"/>
  <c r="O727" i="5" l="1"/>
  <c r="P727" i="5" s="1"/>
  <c r="F727" i="5"/>
  <c r="I727" i="5"/>
  <c r="J727" i="5" s="1"/>
  <c r="L726" i="5"/>
  <c r="M726" i="5" s="1"/>
  <c r="G726" i="5"/>
  <c r="A729" i="5"/>
  <c r="D729" i="5" s="1"/>
  <c r="O728" i="5" l="1"/>
  <c r="P728" i="5" s="1"/>
  <c r="I728" i="5"/>
  <c r="J728" i="5" s="1"/>
  <c r="F728" i="5"/>
  <c r="G727" i="5"/>
  <c r="L727" i="5"/>
  <c r="M727" i="5" s="1"/>
  <c r="A730" i="5"/>
  <c r="D730" i="5" s="1"/>
  <c r="O729" i="5" l="1"/>
  <c r="P729" i="5" s="1"/>
  <c r="I729" i="5"/>
  <c r="J729" i="5" s="1"/>
  <c r="F729" i="5"/>
  <c r="L728" i="5"/>
  <c r="M728" i="5" s="1"/>
  <c r="G728" i="5"/>
  <c r="A731" i="5"/>
  <c r="D731" i="5" s="1"/>
  <c r="O730" i="5" l="1"/>
  <c r="P730" i="5" s="1"/>
  <c r="I730" i="5"/>
  <c r="J730" i="5" s="1"/>
  <c r="F730" i="5"/>
  <c r="L729" i="5"/>
  <c r="M729" i="5" s="1"/>
  <c r="G729" i="5"/>
  <c r="A732" i="5"/>
  <c r="D732" i="5" s="1"/>
  <c r="O731" i="5" l="1"/>
  <c r="P731" i="5" s="1"/>
  <c r="I731" i="5"/>
  <c r="J731" i="5" s="1"/>
  <c r="F731" i="5"/>
  <c r="L730" i="5"/>
  <c r="M730" i="5" s="1"/>
  <c r="G730" i="5"/>
  <c r="A733" i="5"/>
  <c r="D733" i="5" s="1"/>
  <c r="O732" i="5" l="1"/>
  <c r="P732" i="5" s="1"/>
  <c r="I732" i="5"/>
  <c r="J732" i="5" s="1"/>
  <c r="F732" i="5"/>
  <c r="L731" i="5"/>
  <c r="M731" i="5" s="1"/>
  <c r="G731" i="5"/>
  <c r="A734" i="5"/>
  <c r="D734" i="5" s="1"/>
  <c r="O733" i="5" l="1"/>
  <c r="P733" i="5" s="1"/>
  <c r="I733" i="5"/>
  <c r="J733" i="5" s="1"/>
  <c r="F733" i="5"/>
  <c r="L732" i="5"/>
  <c r="M732" i="5" s="1"/>
  <c r="G732" i="5"/>
  <c r="A735" i="5"/>
  <c r="D735" i="5" s="1"/>
  <c r="O734" i="5" l="1"/>
  <c r="P734" i="5" s="1"/>
  <c r="I734" i="5"/>
  <c r="J734" i="5" s="1"/>
  <c r="F734" i="5"/>
  <c r="G733" i="5"/>
  <c r="L733" i="5"/>
  <c r="M733" i="5" s="1"/>
  <c r="A736" i="5"/>
  <c r="D736" i="5" s="1"/>
  <c r="O735" i="5" l="1"/>
  <c r="P735" i="5" s="1"/>
  <c r="I735" i="5"/>
  <c r="J735" i="5" s="1"/>
  <c r="F735" i="5"/>
  <c r="L734" i="5"/>
  <c r="M734" i="5" s="1"/>
  <c r="G734" i="5"/>
  <c r="A737" i="5"/>
  <c r="D737" i="5" s="1"/>
  <c r="O736" i="5" l="1"/>
  <c r="P736" i="5" s="1"/>
  <c r="I736" i="5"/>
  <c r="J736" i="5" s="1"/>
  <c r="F736" i="5"/>
  <c r="G735" i="5"/>
  <c r="L735" i="5"/>
  <c r="M735" i="5" s="1"/>
  <c r="A738" i="5"/>
  <c r="D738" i="5" s="1"/>
  <c r="O737" i="5" l="1"/>
  <c r="P737" i="5" s="1"/>
  <c r="I737" i="5"/>
  <c r="J737" i="5" s="1"/>
  <c r="F737" i="5"/>
  <c r="G736" i="5"/>
  <c r="L736" i="5"/>
  <c r="M736" i="5" s="1"/>
  <c r="A739" i="5"/>
  <c r="D739" i="5" s="1"/>
  <c r="O738" i="5" l="1"/>
  <c r="P738" i="5" s="1"/>
  <c r="I738" i="5"/>
  <c r="J738" i="5" s="1"/>
  <c r="F738" i="5"/>
  <c r="G737" i="5"/>
  <c r="L737" i="5"/>
  <c r="M737" i="5" s="1"/>
  <c r="A740" i="5"/>
  <c r="D740" i="5" s="1"/>
  <c r="O739" i="5" l="1"/>
  <c r="P739" i="5" s="1"/>
  <c r="I739" i="5"/>
  <c r="J739" i="5" s="1"/>
  <c r="F739" i="5"/>
  <c r="G738" i="5"/>
  <c r="L738" i="5"/>
  <c r="M738" i="5" s="1"/>
  <c r="A741" i="5"/>
  <c r="D741" i="5" s="1"/>
  <c r="O740" i="5" l="1"/>
  <c r="P740" i="5" s="1"/>
  <c r="I740" i="5"/>
  <c r="J740" i="5" s="1"/>
  <c r="F740" i="5"/>
  <c r="L739" i="5"/>
  <c r="M739" i="5" s="1"/>
  <c r="G739" i="5"/>
  <c r="A742" i="5"/>
  <c r="D742" i="5" s="1"/>
  <c r="O741" i="5" l="1"/>
  <c r="P741" i="5" s="1"/>
  <c r="I741" i="5"/>
  <c r="J741" i="5" s="1"/>
  <c r="F741" i="5"/>
  <c r="L740" i="5"/>
  <c r="M740" i="5" s="1"/>
  <c r="G740" i="5"/>
  <c r="A743" i="5"/>
  <c r="D743" i="5" s="1"/>
  <c r="O742" i="5" l="1"/>
  <c r="P742" i="5" s="1"/>
  <c r="I742" i="5"/>
  <c r="J742" i="5" s="1"/>
  <c r="F742" i="5"/>
  <c r="G741" i="5"/>
  <c r="L741" i="5"/>
  <c r="M741" i="5" s="1"/>
  <c r="A744" i="5"/>
  <c r="D744" i="5" s="1"/>
  <c r="O743" i="5" l="1"/>
  <c r="P743" i="5" s="1"/>
  <c r="I743" i="5"/>
  <c r="J743" i="5" s="1"/>
  <c r="F743" i="5"/>
  <c r="L742" i="5"/>
  <c r="M742" i="5" s="1"/>
  <c r="G742" i="5"/>
  <c r="A745" i="5"/>
  <c r="D745" i="5" s="1"/>
  <c r="O744" i="5" l="1"/>
  <c r="P744" i="5" s="1"/>
  <c r="I744" i="5"/>
  <c r="J744" i="5" s="1"/>
  <c r="F744" i="5"/>
  <c r="G743" i="5"/>
  <c r="L743" i="5"/>
  <c r="M743" i="5" s="1"/>
  <c r="A746" i="5"/>
  <c r="D746" i="5" s="1"/>
  <c r="O745" i="5" l="1"/>
  <c r="P745" i="5" s="1"/>
  <c r="I745" i="5"/>
  <c r="J745" i="5" s="1"/>
  <c r="F745" i="5"/>
  <c r="L744" i="5"/>
  <c r="M744" i="5" s="1"/>
  <c r="G744" i="5"/>
  <c r="A747" i="5"/>
  <c r="D747" i="5" s="1"/>
  <c r="O746" i="5" l="1"/>
  <c r="P746" i="5" s="1"/>
  <c r="I746" i="5"/>
  <c r="J746" i="5" s="1"/>
  <c r="F746" i="5"/>
  <c r="G745" i="5"/>
  <c r="L745" i="5"/>
  <c r="M745" i="5" s="1"/>
  <c r="A748" i="5"/>
  <c r="D748" i="5" s="1"/>
  <c r="O747" i="5" l="1"/>
  <c r="P747" i="5" s="1"/>
  <c r="I747" i="5"/>
  <c r="J747" i="5" s="1"/>
  <c r="F747" i="5"/>
  <c r="L746" i="5"/>
  <c r="M746" i="5" s="1"/>
  <c r="G746" i="5"/>
  <c r="A749" i="5"/>
  <c r="D749" i="5" s="1"/>
  <c r="O748" i="5" l="1"/>
  <c r="P748" i="5" s="1"/>
  <c r="I748" i="5"/>
  <c r="J748" i="5" s="1"/>
  <c r="F748" i="5"/>
  <c r="G747" i="5"/>
  <c r="L747" i="5"/>
  <c r="M747" i="5" s="1"/>
  <c r="A750" i="5"/>
  <c r="D750" i="5" s="1"/>
  <c r="O749" i="5" l="1"/>
  <c r="P749" i="5" s="1"/>
  <c r="I749" i="5"/>
  <c r="J749" i="5" s="1"/>
  <c r="F749" i="5"/>
  <c r="G748" i="5"/>
  <c r="L748" i="5"/>
  <c r="M748" i="5" s="1"/>
  <c r="A751" i="5"/>
  <c r="D751" i="5" s="1"/>
  <c r="O750" i="5" l="1"/>
  <c r="P750" i="5" s="1"/>
  <c r="I750" i="5"/>
  <c r="J750" i="5" s="1"/>
  <c r="F750" i="5"/>
  <c r="L749" i="5"/>
  <c r="M749" i="5" s="1"/>
  <c r="G749" i="5"/>
  <c r="A752" i="5"/>
  <c r="D752" i="5" s="1"/>
  <c r="O751" i="5" l="1"/>
  <c r="P751" i="5" s="1"/>
  <c r="F751" i="5"/>
  <c r="I751" i="5"/>
  <c r="J751" i="5" s="1"/>
  <c r="G750" i="5"/>
  <c r="L750" i="5"/>
  <c r="M750" i="5" s="1"/>
  <c r="A753" i="5"/>
  <c r="D753" i="5" s="1"/>
  <c r="O752" i="5" l="1"/>
  <c r="P752" i="5" s="1"/>
  <c r="I752" i="5"/>
  <c r="J752" i="5" s="1"/>
  <c r="F752" i="5"/>
  <c r="G751" i="5"/>
  <c r="L751" i="5"/>
  <c r="M751" i="5" s="1"/>
  <c r="A754" i="5"/>
  <c r="D754" i="5" s="1"/>
  <c r="O753" i="5" l="1"/>
  <c r="P753" i="5" s="1"/>
  <c r="I753" i="5"/>
  <c r="J753" i="5" s="1"/>
  <c r="F753" i="5"/>
  <c r="L752" i="5"/>
  <c r="M752" i="5" s="1"/>
  <c r="G752" i="5"/>
  <c r="A755" i="5"/>
  <c r="D755" i="5" s="1"/>
  <c r="O754" i="5" l="1"/>
  <c r="P754" i="5" s="1"/>
  <c r="I754" i="5"/>
  <c r="J754" i="5" s="1"/>
  <c r="F754" i="5"/>
  <c r="G753" i="5"/>
  <c r="L753" i="5"/>
  <c r="M753" i="5" s="1"/>
  <c r="A756" i="5"/>
  <c r="D756" i="5" s="1"/>
  <c r="O755" i="5" l="1"/>
  <c r="P755" i="5" s="1"/>
  <c r="F755" i="5"/>
  <c r="I755" i="5"/>
  <c r="J755" i="5" s="1"/>
  <c r="G754" i="5"/>
  <c r="L754" i="5"/>
  <c r="M754" i="5" s="1"/>
  <c r="A757" i="5"/>
  <c r="D757" i="5" s="1"/>
  <c r="O756" i="5" l="1"/>
  <c r="P756" i="5" s="1"/>
  <c r="I756" i="5"/>
  <c r="J756" i="5" s="1"/>
  <c r="F756" i="5"/>
  <c r="G755" i="5"/>
  <c r="L755" i="5"/>
  <c r="M755" i="5" s="1"/>
  <c r="A758" i="5"/>
  <c r="D758" i="5" s="1"/>
  <c r="O757" i="5" l="1"/>
  <c r="P757" i="5" s="1"/>
  <c r="I757" i="5"/>
  <c r="J757" i="5" s="1"/>
  <c r="F757" i="5"/>
  <c r="L756" i="5"/>
  <c r="M756" i="5" s="1"/>
  <c r="G756" i="5"/>
  <c r="A759" i="5"/>
  <c r="D759" i="5" s="1"/>
  <c r="O758" i="5" l="1"/>
  <c r="P758" i="5" s="1"/>
  <c r="I758" i="5"/>
  <c r="J758" i="5" s="1"/>
  <c r="F758" i="5"/>
  <c r="L757" i="5"/>
  <c r="M757" i="5" s="1"/>
  <c r="G757" i="5"/>
  <c r="A760" i="5"/>
  <c r="D760" i="5" s="1"/>
  <c r="O759" i="5" l="1"/>
  <c r="P759" i="5" s="1"/>
  <c r="I759" i="5"/>
  <c r="J759" i="5" s="1"/>
  <c r="F759" i="5"/>
  <c r="G758" i="5"/>
  <c r="L758" i="5"/>
  <c r="M758" i="5" s="1"/>
  <c r="A761" i="5"/>
  <c r="D761" i="5" s="1"/>
  <c r="O760" i="5" l="1"/>
  <c r="P760" i="5" s="1"/>
  <c r="F760" i="5"/>
  <c r="I760" i="5"/>
  <c r="J760" i="5" s="1"/>
  <c r="G759" i="5"/>
  <c r="L759" i="5"/>
  <c r="M759" i="5" s="1"/>
  <c r="A762" i="5"/>
  <c r="D762" i="5" s="1"/>
  <c r="O761" i="5" l="1"/>
  <c r="P761" i="5" s="1"/>
  <c r="I761" i="5"/>
  <c r="J761" i="5" s="1"/>
  <c r="F761" i="5"/>
  <c r="L760" i="5"/>
  <c r="M760" i="5" s="1"/>
  <c r="G760" i="5"/>
  <c r="A763" i="5"/>
  <c r="D763" i="5" s="1"/>
  <c r="O762" i="5" l="1"/>
  <c r="P762" i="5" s="1"/>
  <c r="I762" i="5"/>
  <c r="J762" i="5" s="1"/>
  <c r="F762" i="5"/>
  <c r="G761" i="5"/>
  <c r="L761" i="5"/>
  <c r="M761" i="5" s="1"/>
  <c r="A764" i="5"/>
  <c r="D764" i="5" s="1"/>
  <c r="O763" i="5" l="1"/>
  <c r="P763" i="5" s="1"/>
  <c r="I763" i="5"/>
  <c r="J763" i="5" s="1"/>
  <c r="F763" i="5"/>
  <c r="G762" i="5"/>
  <c r="L762" i="5"/>
  <c r="M762" i="5" s="1"/>
  <c r="A765" i="5"/>
  <c r="D765" i="5" s="1"/>
  <c r="O764" i="5" l="1"/>
  <c r="P764" i="5" s="1"/>
  <c r="I764" i="5"/>
  <c r="J764" i="5" s="1"/>
  <c r="F764" i="5"/>
  <c r="G763" i="5"/>
  <c r="L763" i="5"/>
  <c r="M763" i="5" s="1"/>
  <c r="A766" i="5"/>
  <c r="D766" i="5" s="1"/>
  <c r="O765" i="5" l="1"/>
  <c r="P765" i="5" s="1"/>
  <c r="I765" i="5"/>
  <c r="J765" i="5" s="1"/>
  <c r="F765" i="5"/>
  <c r="G764" i="5"/>
  <c r="L764" i="5"/>
  <c r="M764" i="5" s="1"/>
  <c r="A767" i="5"/>
  <c r="D767" i="5" s="1"/>
  <c r="O766" i="5" l="1"/>
  <c r="P766" i="5" s="1"/>
  <c r="I766" i="5"/>
  <c r="J766" i="5" s="1"/>
  <c r="F766" i="5"/>
  <c r="G765" i="5"/>
  <c r="L765" i="5"/>
  <c r="M765" i="5" s="1"/>
  <c r="A768" i="5"/>
  <c r="D768" i="5" s="1"/>
  <c r="O767" i="5" l="1"/>
  <c r="P767" i="5" s="1"/>
  <c r="I767" i="5"/>
  <c r="J767" i="5" s="1"/>
  <c r="F767" i="5"/>
  <c r="G766" i="5"/>
  <c r="L766" i="5"/>
  <c r="M766" i="5" s="1"/>
  <c r="A769" i="5"/>
  <c r="D769" i="5" s="1"/>
  <c r="O768" i="5" l="1"/>
  <c r="P768" i="5" s="1"/>
  <c r="I768" i="5"/>
  <c r="J768" i="5" s="1"/>
  <c r="F768" i="5"/>
  <c r="G767" i="5"/>
  <c r="L767" i="5"/>
  <c r="M767" i="5" s="1"/>
  <c r="A770" i="5"/>
  <c r="D770" i="5" s="1"/>
  <c r="O769" i="5" l="1"/>
  <c r="P769" i="5" s="1"/>
  <c r="I769" i="5"/>
  <c r="J769" i="5" s="1"/>
  <c r="F769" i="5"/>
  <c r="L768" i="5"/>
  <c r="M768" i="5" s="1"/>
  <c r="G768" i="5"/>
  <c r="A771" i="5"/>
  <c r="D771" i="5" s="1"/>
  <c r="O770" i="5" l="1"/>
  <c r="P770" i="5" s="1"/>
  <c r="F770" i="5"/>
  <c r="I770" i="5"/>
  <c r="J770" i="5" s="1"/>
  <c r="L769" i="5"/>
  <c r="M769" i="5" s="1"/>
  <c r="G769" i="5"/>
  <c r="A772" i="5"/>
  <c r="D772" i="5" s="1"/>
  <c r="O771" i="5" l="1"/>
  <c r="P771" i="5" s="1"/>
  <c r="I771" i="5"/>
  <c r="J771" i="5" s="1"/>
  <c r="F771" i="5"/>
  <c r="L770" i="5"/>
  <c r="M770" i="5" s="1"/>
  <c r="G770" i="5"/>
  <c r="A773" i="5"/>
  <c r="D773" i="5" s="1"/>
  <c r="O772" i="5" l="1"/>
  <c r="P772" i="5" s="1"/>
  <c r="I772" i="5"/>
  <c r="J772" i="5" s="1"/>
  <c r="F772" i="5"/>
  <c r="G771" i="5"/>
  <c r="L771" i="5"/>
  <c r="M771" i="5" s="1"/>
  <c r="A774" i="5"/>
  <c r="D774" i="5" s="1"/>
  <c r="O773" i="5" l="1"/>
  <c r="P773" i="5" s="1"/>
  <c r="I773" i="5"/>
  <c r="J773" i="5" s="1"/>
  <c r="F773" i="5"/>
  <c r="G772" i="5"/>
  <c r="L772" i="5"/>
  <c r="M772" i="5" s="1"/>
  <c r="A775" i="5"/>
  <c r="D775" i="5" s="1"/>
  <c r="O774" i="5" l="1"/>
  <c r="P774" i="5" s="1"/>
  <c r="I774" i="5"/>
  <c r="J774" i="5" s="1"/>
  <c r="F774" i="5"/>
  <c r="L773" i="5"/>
  <c r="M773" i="5" s="1"/>
  <c r="G773" i="5"/>
  <c r="A776" i="5"/>
  <c r="D776" i="5" s="1"/>
  <c r="O775" i="5" l="1"/>
  <c r="P775" i="5" s="1"/>
  <c r="I775" i="5"/>
  <c r="J775" i="5" s="1"/>
  <c r="F775" i="5"/>
  <c r="L774" i="5"/>
  <c r="M774" i="5" s="1"/>
  <c r="G774" i="5"/>
  <c r="A777" i="5"/>
  <c r="D777" i="5" s="1"/>
  <c r="O776" i="5" l="1"/>
  <c r="P776" i="5" s="1"/>
  <c r="I776" i="5"/>
  <c r="J776" i="5" s="1"/>
  <c r="F776" i="5"/>
  <c r="L775" i="5"/>
  <c r="M775" i="5" s="1"/>
  <c r="G775" i="5"/>
  <c r="A778" i="5"/>
  <c r="D778" i="5" s="1"/>
  <c r="O777" i="5" l="1"/>
  <c r="P777" i="5" s="1"/>
  <c r="I777" i="5"/>
  <c r="J777" i="5" s="1"/>
  <c r="F777" i="5"/>
  <c r="L776" i="5"/>
  <c r="M776" i="5" s="1"/>
  <c r="G776" i="5"/>
  <c r="A779" i="5"/>
  <c r="D779" i="5" s="1"/>
  <c r="O778" i="5" l="1"/>
  <c r="P778" i="5" s="1"/>
  <c r="I778" i="5"/>
  <c r="J778" i="5" s="1"/>
  <c r="F778" i="5"/>
  <c r="G777" i="5"/>
  <c r="L777" i="5"/>
  <c r="M777" i="5" s="1"/>
  <c r="A780" i="5"/>
  <c r="D780" i="5" s="1"/>
  <c r="O779" i="5" l="1"/>
  <c r="P779" i="5" s="1"/>
  <c r="I779" i="5"/>
  <c r="J779" i="5" s="1"/>
  <c r="F779" i="5"/>
  <c r="L778" i="5"/>
  <c r="M778" i="5" s="1"/>
  <c r="G778" i="5"/>
  <c r="A781" i="5"/>
  <c r="D781" i="5" s="1"/>
  <c r="O780" i="5" l="1"/>
  <c r="P780" i="5" s="1"/>
  <c r="I780" i="5"/>
  <c r="J780" i="5" s="1"/>
  <c r="F780" i="5"/>
  <c r="L779" i="5"/>
  <c r="M779" i="5" s="1"/>
  <c r="G779" i="5"/>
  <c r="A782" i="5"/>
  <c r="D782" i="5" s="1"/>
  <c r="O781" i="5" l="1"/>
  <c r="P781" i="5" s="1"/>
  <c r="I781" i="5"/>
  <c r="J781" i="5" s="1"/>
  <c r="F781" i="5"/>
  <c r="G780" i="5"/>
  <c r="L780" i="5"/>
  <c r="M780" i="5" s="1"/>
  <c r="A783" i="5"/>
  <c r="D783" i="5" s="1"/>
  <c r="O782" i="5" l="1"/>
  <c r="P782" i="5" s="1"/>
  <c r="I782" i="5"/>
  <c r="J782" i="5" s="1"/>
  <c r="F782" i="5"/>
  <c r="G781" i="5"/>
  <c r="L781" i="5"/>
  <c r="M781" i="5" s="1"/>
  <c r="A784" i="5"/>
  <c r="D784" i="5" s="1"/>
  <c r="O783" i="5" l="1"/>
  <c r="P783" i="5" s="1"/>
  <c r="I783" i="5"/>
  <c r="J783" i="5" s="1"/>
  <c r="F783" i="5"/>
  <c r="G782" i="5"/>
  <c r="L782" i="5"/>
  <c r="M782" i="5" s="1"/>
  <c r="A785" i="5"/>
  <c r="D785" i="5" s="1"/>
  <c r="O784" i="5" l="1"/>
  <c r="P784" i="5" s="1"/>
  <c r="I784" i="5"/>
  <c r="J784" i="5" s="1"/>
  <c r="F784" i="5"/>
  <c r="G783" i="5"/>
  <c r="L783" i="5"/>
  <c r="M783" i="5" s="1"/>
  <c r="A786" i="5"/>
  <c r="D786" i="5" s="1"/>
  <c r="O785" i="5" l="1"/>
  <c r="P785" i="5" s="1"/>
  <c r="I785" i="5"/>
  <c r="J785" i="5" s="1"/>
  <c r="F785" i="5"/>
  <c r="G784" i="5"/>
  <c r="L784" i="5"/>
  <c r="M784" i="5" s="1"/>
  <c r="A787" i="5"/>
  <c r="D787" i="5" s="1"/>
  <c r="O786" i="5" l="1"/>
  <c r="P786" i="5" s="1"/>
  <c r="I786" i="5"/>
  <c r="J786" i="5" s="1"/>
  <c r="F786" i="5"/>
  <c r="G785" i="5"/>
  <c r="L785" i="5"/>
  <c r="M785" i="5" s="1"/>
  <c r="A788" i="5"/>
  <c r="D788" i="5" s="1"/>
  <c r="O787" i="5" l="1"/>
  <c r="P787" i="5" s="1"/>
  <c r="I787" i="5"/>
  <c r="J787" i="5" s="1"/>
  <c r="F787" i="5"/>
  <c r="L786" i="5"/>
  <c r="M786" i="5" s="1"/>
  <c r="G786" i="5"/>
  <c r="A789" i="5"/>
  <c r="D789" i="5" s="1"/>
  <c r="O788" i="5" l="1"/>
  <c r="P788" i="5" s="1"/>
  <c r="I788" i="5"/>
  <c r="J788" i="5" s="1"/>
  <c r="F788" i="5"/>
  <c r="G787" i="5"/>
  <c r="L787" i="5"/>
  <c r="M787" i="5" s="1"/>
  <c r="A790" i="5"/>
  <c r="D790" i="5" s="1"/>
  <c r="O789" i="5" l="1"/>
  <c r="P789" i="5" s="1"/>
  <c r="I789" i="5"/>
  <c r="J789" i="5" s="1"/>
  <c r="F789" i="5"/>
  <c r="L788" i="5"/>
  <c r="M788" i="5" s="1"/>
  <c r="G788" i="5"/>
  <c r="A791" i="5"/>
  <c r="D791" i="5" s="1"/>
  <c r="O790" i="5" l="1"/>
  <c r="P790" i="5" s="1"/>
  <c r="I790" i="5"/>
  <c r="J790" i="5" s="1"/>
  <c r="F790" i="5"/>
  <c r="G789" i="5"/>
  <c r="L789" i="5"/>
  <c r="M789" i="5" s="1"/>
  <c r="A792" i="5"/>
  <c r="D792" i="5" s="1"/>
  <c r="O791" i="5" l="1"/>
  <c r="P791" i="5" s="1"/>
  <c r="I791" i="5"/>
  <c r="J791" i="5" s="1"/>
  <c r="F791" i="5"/>
  <c r="L790" i="5"/>
  <c r="M790" i="5" s="1"/>
  <c r="G790" i="5"/>
  <c r="A793" i="5"/>
  <c r="D793" i="5" s="1"/>
  <c r="O792" i="5" l="1"/>
  <c r="P792" i="5" s="1"/>
  <c r="I792" i="5"/>
  <c r="J792" i="5" s="1"/>
  <c r="F792" i="5"/>
  <c r="L791" i="5"/>
  <c r="M791" i="5" s="1"/>
  <c r="G791" i="5"/>
  <c r="A794" i="5"/>
  <c r="D794" i="5" s="1"/>
  <c r="O793" i="5" l="1"/>
  <c r="P793" i="5" s="1"/>
  <c r="I793" i="5"/>
  <c r="J793" i="5" s="1"/>
  <c r="F793" i="5"/>
  <c r="L792" i="5"/>
  <c r="M792" i="5" s="1"/>
  <c r="G792" i="5"/>
  <c r="A795" i="5"/>
  <c r="D795" i="5" s="1"/>
  <c r="O794" i="5" l="1"/>
  <c r="P794" i="5" s="1"/>
  <c r="I794" i="5"/>
  <c r="J794" i="5" s="1"/>
  <c r="F794" i="5"/>
  <c r="G793" i="5"/>
  <c r="L793" i="5"/>
  <c r="M793" i="5" s="1"/>
  <c r="A796" i="5"/>
  <c r="D796" i="5" s="1"/>
  <c r="O795" i="5" l="1"/>
  <c r="P795" i="5" s="1"/>
  <c r="I795" i="5"/>
  <c r="J795" i="5" s="1"/>
  <c r="F795" i="5"/>
  <c r="L794" i="5"/>
  <c r="M794" i="5" s="1"/>
  <c r="G794" i="5"/>
  <c r="A797" i="5"/>
  <c r="D797" i="5" s="1"/>
  <c r="O796" i="5" l="1"/>
  <c r="P796" i="5" s="1"/>
  <c r="F796" i="5"/>
  <c r="I796" i="5"/>
  <c r="J796" i="5" s="1"/>
  <c r="L795" i="5"/>
  <c r="M795" i="5" s="1"/>
  <c r="G795" i="5"/>
  <c r="A798" i="5"/>
  <c r="D798" i="5" s="1"/>
  <c r="O797" i="5" l="1"/>
  <c r="P797" i="5" s="1"/>
  <c r="I797" i="5"/>
  <c r="J797" i="5" s="1"/>
  <c r="F797" i="5"/>
  <c r="G796" i="5"/>
  <c r="L796" i="5"/>
  <c r="M796" i="5" s="1"/>
  <c r="A799" i="5"/>
  <c r="D799" i="5" s="1"/>
  <c r="O798" i="5" l="1"/>
  <c r="P798" i="5" s="1"/>
  <c r="I798" i="5"/>
  <c r="J798" i="5" s="1"/>
  <c r="F798" i="5"/>
  <c r="G797" i="5"/>
  <c r="L797" i="5"/>
  <c r="M797" i="5" s="1"/>
  <c r="A800" i="5"/>
  <c r="D800" i="5" s="1"/>
  <c r="O799" i="5" l="1"/>
  <c r="P799" i="5" s="1"/>
  <c r="I799" i="5"/>
  <c r="J799" i="5" s="1"/>
  <c r="F799" i="5"/>
  <c r="L798" i="5"/>
  <c r="M798" i="5" s="1"/>
  <c r="G798" i="5"/>
  <c r="A801" i="5"/>
  <c r="D801" i="5" s="1"/>
  <c r="O800" i="5" l="1"/>
  <c r="P800" i="5" s="1"/>
  <c r="I800" i="5"/>
  <c r="J800" i="5" s="1"/>
  <c r="F800" i="5"/>
  <c r="G799" i="5"/>
  <c r="L799" i="5"/>
  <c r="M799" i="5" s="1"/>
  <c r="A802" i="5"/>
  <c r="D802" i="5" s="1"/>
  <c r="O801" i="5" l="1"/>
  <c r="P801" i="5" s="1"/>
  <c r="I801" i="5"/>
  <c r="J801" i="5" s="1"/>
  <c r="F801" i="5"/>
  <c r="G800" i="5"/>
  <c r="L800" i="5"/>
  <c r="M800" i="5" s="1"/>
  <c r="A803" i="5"/>
  <c r="D803" i="5" s="1"/>
  <c r="O802" i="5" l="1"/>
  <c r="P802" i="5" s="1"/>
  <c r="I802" i="5"/>
  <c r="J802" i="5" s="1"/>
  <c r="F802" i="5"/>
  <c r="G801" i="5"/>
  <c r="L801" i="5"/>
  <c r="M801" i="5" s="1"/>
  <c r="A804" i="5"/>
  <c r="D804" i="5" s="1"/>
  <c r="O803" i="5" l="1"/>
  <c r="P803" i="5" s="1"/>
  <c r="I803" i="5"/>
  <c r="J803" i="5" s="1"/>
  <c r="F803" i="5"/>
  <c r="G802" i="5"/>
  <c r="L802" i="5"/>
  <c r="M802" i="5" s="1"/>
  <c r="A805" i="5"/>
  <c r="D805" i="5" s="1"/>
  <c r="O804" i="5" l="1"/>
  <c r="P804" i="5" s="1"/>
  <c r="I804" i="5"/>
  <c r="J804" i="5" s="1"/>
  <c r="F804" i="5"/>
  <c r="L803" i="5"/>
  <c r="M803" i="5" s="1"/>
  <c r="G803" i="5"/>
  <c r="A806" i="5"/>
  <c r="D806" i="5" s="1"/>
  <c r="O805" i="5" l="1"/>
  <c r="P805" i="5" s="1"/>
  <c r="F805" i="5"/>
  <c r="I805" i="5"/>
  <c r="J805" i="5" s="1"/>
  <c r="G804" i="5"/>
  <c r="L804" i="5"/>
  <c r="M804" i="5" s="1"/>
  <c r="A807" i="5"/>
  <c r="D807" i="5" s="1"/>
  <c r="O806" i="5" l="1"/>
  <c r="P806" i="5" s="1"/>
  <c r="F806" i="5"/>
  <c r="I806" i="5"/>
  <c r="J806" i="5" s="1"/>
  <c r="G805" i="5"/>
  <c r="L805" i="5"/>
  <c r="M805" i="5" s="1"/>
  <c r="A808" i="5"/>
  <c r="D808" i="5" s="1"/>
  <c r="O807" i="5" l="1"/>
  <c r="P807" i="5" s="1"/>
  <c r="F807" i="5"/>
  <c r="I807" i="5"/>
  <c r="J807" i="5" s="1"/>
  <c r="L806" i="5"/>
  <c r="M806" i="5" s="1"/>
  <c r="G806" i="5"/>
  <c r="A809" i="5"/>
  <c r="D809" i="5" s="1"/>
  <c r="O808" i="5" l="1"/>
  <c r="P808" i="5" s="1"/>
  <c r="I808" i="5"/>
  <c r="J808" i="5" s="1"/>
  <c r="F808" i="5"/>
  <c r="G807" i="5"/>
  <c r="L807" i="5"/>
  <c r="M807" i="5" s="1"/>
  <c r="A810" i="5"/>
  <c r="D810" i="5" s="1"/>
  <c r="O809" i="5" l="1"/>
  <c r="P809" i="5" s="1"/>
  <c r="I809" i="5"/>
  <c r="J809" i="5" s="1"/>
  <c r="F809" i="5"/>
  <c r="L808" i="5"/>
  <c r="M808" i="5" s="1"/>
  <c r="G808" i="5"/>
  <c r="A811" i="5"/>
  <c r="D811" i="5" s="1"/>
  <c r="O810" i="5" l="1"/>
  <c r="P810" i="5" s="1"/>
  <c r="I810" i="5"/>
  <c r="J810" i="5" s="1"/>
  <c r="F810" i="5"/>
  <c r="G809" i="5"/>
  <c r="L809" i="5"/>
  <c r="M809" i="5" s="1"/>
  <c r="A812" i="5"/>
  <c r="D812" i="5" s="1"/>
  <c r="O811" i="5" l="1"/>
  <c r="P811" i="5" s="1"/>
  <c r="I811" i="5"/>
  <c r="J811" i="5" s="1"/>
  <c r="F811" i="5"/>
  <c r="G810" i="5"/>
  <c r="L810" i="5"/>
  <c r="M810" i="5" s="1"/>
  <c r="A813" i="5"/>
  <c r="D813" i="5" s="1"/>
  <c r="O812" i="5" l="1"/>
  <c r="P812" i="5" s="1"/>
  <c r="I812" i="5"/>
  <c r="J812" i="5" s="1"/>
  <c r="F812" i="5"/>
  <c r="G811" i="5"/>
  <c r="L811" i="5"/>
  <c r="M811" i="5" s="1"/>
  <c r="A814" i="5"/>
  <c r="D814" i="5" s="1"/>
  <c r="O813" i="5" l="1"/>
  <c r="P813" i="5" s="1"/>
  <c r="I813" i="5"/>
  <c r="J813" i="5" s="1"/>
  <c r="F813" i="5"/>
  <c r="G812" i="5"/>
  <c r="L812" i="5"/>
  <c r="M812" i="5" s="1"/>
  <c r="A815" i="5"/>
  <c r="D815" i="5" s="1"/>
  <c r="O814" i="5" l="1"/>
  <c r="P814" i="5" s="1"/>
  <c r="I814" i="5"/>
  <c r="J814" i="5" s="1"/>
  <c r="F814" i="5"/>
  <c r="G813" i="5"/>
  <c r="L813" i="5"/>
  <c r="M813" i="5" s="1"/>
  <c r="A816" i="5"/>
  <c r="D816" i="5" s="1"/>
  <c r="O815" i="5" l="1"/>
  <c r="P815" i="5" s="1"/>
  <c r="I815" i="5"/>
  <c r="J815" i="5" s="1"/>
  <c r="F815" i="5"/>
  <c r="L814" i="5"/>
  <c r="M814" i="5" s="1"/>
  <c r="G814" i="5"/>
  <c r="A817" i="5"/>
  <c r="D817" i="5" s="1"/>
  <c r="O816" i="5" l="1"/>
  <c r="P816" i="5" s="1"/>
  <c r="F816" i="5"/>
  <c r="I816" i="5"/>
  <c r="J816" i="5" s="1"/>
  <c r="L815" i="5"/>
  <c r="M815" i="5" s="1"/>
  <c r="G815" i="5"/>
  <c r="A818" i="5"/>
  <c r="D818" i="5" s="1"/>
  <c r="O817" i="5" l="1"/>
  <c r="P817" i="5" s="1"/>
  <c r="I817" i="5"/>
  <c r="J817" i="5" s="1"/>
  <c r="F817" i="5"/>
  <c r="G816" i="5"/>
  <c r="L816" i="5"/>
  <c r="M816" i="5" s="1"/>
  <c r="A819" i="5"/>
  <c r="D819" i="5" s="1"/>
  <c r="O818" i="5" l="1"/>
  <c r="P818" i="5" s="1"/>
  <c r="I818" i="5"/>
  <c r="J818" i="5" s="1"/>
  <c r="F818" i="5"/>
  <c r="L817" i="5"/>
  <c r="M817" i="5" s="1"/>
  <c r="G817" i="5"/>
  <c r="A820" i="5"/>
  <c r="D820" i="5" s="1"/>
  <c r="O819" i="5" l="1"/>
  <c r="P819" i="5" s="1"/>
  <c r="F819" i="5"/>
  <c r="I819" i="5"/>
  <c r="J819" i="5" s="1"/>
  <c r="G818" i="5"/>
  <c r="L818" i="5"/>
  <c r="M818" i="5" s="1"/>
  <c r="A821" i="5"/>
  <c r="D821" i="5" s="1"/>
  <c r="O820" i="5" l="1"/>
  <c r="P820" i="5" s="1"/>
  <c r="F820" i="5"/>
  <c r="I820" i="5"/>
  <c r="J820" i="5" s="1"/>
  <c r="G819" i="5"/>
  <c r="L819" i="5"/>
  <c r="M819" i="5" s="1"/>
  <c r="A822" i="5"/>
  <c r="D822" i="5" s="1"/>
  <c r="O821" i="5" l="1"/>
  <c r="P821" i="5" s="1"/>
  <c r="I821" i="5"/>
  <c r="J821" i="5" s="1"/>
  <c r="F821" i="5"/>
  <c r="L820" i="5"/>
  <c r="M820" i="5" s="1"/>
  <c r="G820" i="5"/>
  <c r="A823" i="5"/>
  <c r="D823" i="5" s="1"/>
  <c r="O822" i="5" l="1"/>
  <c r="P822" i="5" s="1"/>
  <c r="I822" i="5"/>
  <c r="J822" i="5" s="1"/>
  <c r="F822" i="5"/>
  <c r="L821" i="5"/>
  <c r="M821" i="5" s="1"/>
  <c r="G821" i="5"/>
  <c r="A824" i="5"/>
  <c r="D824" i="5" s="1"/>
  <c r="O823" i="5" l="1"/>
  <c r="P823" i="5" s="1"/>
  <c r="I823" i="5"/>
  <c r="J823" i="5" s="1"/>
  <c r="F823" i="5"/>
  <c r="G822" i="5"/>
  <c r="L822" i="5"/>
  <c r="M822" i="5" s="1"/>
  <c r="A825" i="5"/>
  <c r="D825" i="5" s="1"/>
  <c r="O824" i="5" l="1"/>
  <c r="P824" i="5" s="1"/>
  <c r="I824" i="5"/>
  <c r="J824" i="5" s="1"/>
  <c r="F824" i="5"/>
  <c r="G823" i="5"/>
  <c r="L823" i="5"/>
  <c r="M823" i="5" s="1"/>
  <c r="A826" i="5"/>
  <c r="D826" i="5" s="1"/>
  <c r="O825" i="5" l="1"/>
  <c r="P825" i="5" s="1"/>
  <c r="I825" i="5"/>
  <c r="J825" i="5" s="1"/>
  <c r="F825" i="5"/>
  <c r="G824" i="5"/>
  <c r="L824" i="5"/>
  <c r="M824" i="5" s="1"/>
  <c r="A827" i="5"/>
  <c r="D827" i="5" s="1"/>
  <c r="O826" i="5" l="1"/>
  <c r="P826" i="5" s="1"/>
  <c r="I826" i="5"/>
  <c r="J826" i="5" s="1"/>
  <c r="F826" i="5"/>
  <c r="G825" i="5"/>
  <c r="L825" i="5"/>
  <c r="M825" i="5" s="1"/>
  <c r="A828" i="5"/>
  <c r="D828" i="5" s="1"/>
  <c r="O827" i="5" l="1"/>
  <c r="P827" i="5" s="1"/>
  <c r="I827" i="5"/>
  <c r="J827" i="5" s="1"/>
  <c r="F827" i="5"/>
  <c r="G826" i="5"/>
  <c r="L826" i="5"/>
  <c r="M826" i="5" s="1"/>
  <c r="A829" i="5"/>
  <c r="D829" i="5" s="1"/>
  <c r="O828" i="5" l="1"/>
  <c r="P828" i="5" s="1"/>
  <c r="I828" i="5"/>
  <c r="J828" i="5" s="1"/>
  <c r="F828" i="5"/>
  <c r="G827" i="5"/>
  <c r="L827" i="5"/>
  <c r="M827" i="5" s="1"/>
  <c r="A830" i="5"/>
  <c r="D830" i="5" s="1"/>
  <c r="O829" i="5" l="1"/>
  <c r="P829" i="5" s="1"/>
  <c r="I829" i="5"/>
  <c r="J829" i="5" s="1"/>
  <c r="F829" i="5"/>
  <c r="L828" i="5"/>
  <c r="M828" i="5" s="1"/>
  <c r="G828" i="5"/>
  <c r="A831" i="5"/>
  <c r="D831" i="5" s="1"/>
  <c r="O830" i="5" l="1"/>
  <c r="P830" i="5" s="1"/>
  <c r="I830" i="5"/>
  <c r="J830" i="5" s="1"/>
  <c r="F830" i="5"/>
  <c r="L829" i="5"/>
  <c r="M829" i="5" s="1"/>
  <c r="G829" i="5"/>
  <c r="A832" i="5"/>
  <c r="D832" i="5" s="1"/>
  <c r="O831" i="5" l="1"/>
  <c r="P831" i="5" s="1"/>
  <c r="I831" i="5"/>
  <c r="J831" i="5" s="1"/>
  <c r="F831" i="5"/>
  <c r="G830" i="5"/>
  <c r="L830" i="5"/>
  <c r="M830" i="5" s="1"/>
  <c r="A833" i="5"/>
  <c r="D833" i="5" s="1"/>
  <c r="O832" i="5" l="1"/>
  <c r="P832" i="5" s="1"/>
  <c r="I832" i="5"/>
  <c r="J832" i="5" s="1"/>
  <c r="F832" i="5"/>
  <c r="G831" i="5"/>
  <c r="L831" i="5"/>
  <c r="M831" i="5" s="1"/>
  <c r="A834" i="5"/>
  <c r="D834" i="5" s="1"/>
  <c r="O833" i="5" l="1"/>
  <c r="P833" i="5" s="1"/>
  <c r="I833" i="5"/>
  <c r="J833" i="5" s="1"/>
  <c r="F833" i="5"/>
  <c r="G832" i="5"/>
  <c r="L832" i="5"/>
  <c r="M832" i="5" s="1"/>
  <c r="A835" i="5"/>
  <c r="D835" i="5" s="1"/>
  <c r="O834" i="5" l="1"/>
  <c r="P834" i="5" s="1"/>
  <c r="F834" i="5"/>
  <c r="I834" i="5"/>
  <c r="J834" i="5" s="1"/>
  <c r="L833" i="5"/>
  <c r="M833" i="5" s="1"/>
  <c r="G833" i="5"/>
  <c r="A836" i="5"/>
  <c r="D836" i="5" s="1"/>
  <c r="O835" i="5" l="1"/>
  <c r="P835" i="5" s="1"/>
  <c r="I835" i="5"/>
  <c r="J835" i="5" s="1"/>
  <c r="F835" i="5"/>
  <c r="G834" i="5"/>
  <c r="L834" i="5"/>
  <c r="M834" i="5" s="1"/>
  <c r="A837" i="5"/>
  <c r="D837" i="5" s="1"/>
  <c r="O836" i="5" l="1"/>
  <c r="P836" i="5" s="1"/>
  <c r="I836" i="5"/>
  <c r="J836" i="5" s="1"/>
  <c r="F836" i="5"/>
  <c r="L835" i="5"/>
  <c r="M835" i="5" s="1"/>
  <c r="G835" i="5"/>
  <c r="A838" i="5"/>
  <c r="D838" i="5" s="1"/>
  <c r="O837" i="5" l="1"/>
  <c r="P837" i="5" s="1"/>
  <c r="I837" i="5"/>
  <c r="J837" i="5" s="1"/>
  <c r="F837" i="5"/>
  <c r="G836" i="5"/>
  <c r="L836" i="5"/>
  <c r="M836" i="5" s="1"/>
  <c r="A839" i="5"/>
  <c r="D839" i="5" s="1"/>
  <c r="O838" i="5" l="1"/>
  <c r="P838" i="5" s="1"/>
  <c r="I838" i="5"/>
  <c r="J838" i="5" s="1"/>
  <c r="F838" i="5"/>
  <c r="L837" i="5"/>
  <c r="M837" i="5" s="1"/>
  <c r="G837" i="5"/>
  <c r="A840" i="5"/>
  <c r="D840" i="5" s="1"/>
  <c r="O839" i="5" l="1"/>
  <c r="P839" i="5" s="1"/>
  <c r="F839" i="5"/>
  <c r="I839" i="5"/>
  <c r="J839" i="5" s="1"/>
  <c r="G838" i="5"/>
  <c r="L838" i="5"/>
  <c r="M838" i="5" s="1"/>
  <c r="A841" i="5"/>
  <c r="D841" i="5" s="1"/>
  <c r="O840" i="5" l="1"/>
  <c r="P840" i="5" s="1"/>
  <c r="I840" i="5"/>
  <c r="J840" i="5" s="1"/>
  <c r="F840" i="5"/>
  <c r="L839" i="5"/>
  <c r="M839" i="5" s="1"/>
  <c r="G839" i="5"/>
  <c r="A842" i="5"/>
  <c r="D842" i="5" s="1"/>
  <c r="O841" i="5" l="1"/>
  <c r="P841" i="5" s="1"/>
  <c r="I841" i="5"/>
  <c r="J841" i="5" s="1"/>
  <c r="F841" i="5"/>
  <c r="L840" i="5"/>
  <c r="M840" i="5" s="1"/>
  <c r="G840" i="5"/>
  <c r="A843" i="5"/>
  <c r="D843" i="5" s="1"/>
  <c r="O842" i="5" l="1"/>
  <c r="P842" i="5" s="1"/>
  <c r="I842" i="5"/>
  <c r="J842" i="5" s="1"/>
  <c r="F842" i="5"/>
  <c r="G841" i="5"/>
  <c r="L841" i="5"/>
  <c r="M841" i="5" s="1"/>
  <c r="A844" i="5"/>
  <c r="D844" i="5" s="1"/>
  <c r="O843" i="5" l="1"/>
  <c r="P843" i="5" s="1"/>
  <c r="I843" i="5"/>
  <c r="J843" i="5" s="1"/>
  <c r="F843" i="5"/>
  <c r="G842" i="5"/>
  <c r="L842" i="5"/>
  <c r="M842" i="5" s="1"/>
  <c r="A845" i="5"/>
  <c r="D845" i="5" s="1"/>
  <c r="O844" i="5" l="1"/>
  <c r="P844" i="5" s="1"/>
  <c r="I844" i="5"/>
  <c r="J844" i="5" s="1"/>
  <c r="F844" i="5"/>
  <c r="L843" i="5"/>
  <c r="M843" i="5" s="1"/>
  <c r="G843" i="5"/>
  <c r="A846" i="5"/>
  <c r="D846" i="5" s="1"/>
  <c r="O845" i="5" l="1"/>
  <c r="P845" i="5" s="1"/>
  <c r="I845" i="5"/>
  <c r="J845" i="5" s="1"/>
  <c r="F845" i="5"/>
  <c r="L844" i="5"/>
  <c r="M844" i="5" s="1"/>
  <c r="G844" i="5"/>
  <c r="A847" i="5"/>
  <c r="D847" i="5" s="1"/>
  <c r="O846" i="5" l="1"/>
  <c r="P846" i="5" s="1"/>
  <c r="I846" i="5"/>
  <c r="J846" i="5" s="1"/>
  <c r="F846" i="5"/>
  <c r="G845" i="5"/>
  <c r="L845" i="5"/>
  <c r="M845" i="5" s="1"/>
  <c r="A848" i="5"/>
  <c r="D848" i="5" s="1"/>
  <c r="O847" i="5" l="1"/>
  <c r="P847" i="5" s="1"/>
  <c r="I847" i="5"/>
  <c r="J847" i="5" s="1"/>
  <c r="F847" i="5"/>
  <c r="L846" i="5"/>
  <c r="M846" i="5" s="1"/>
  <c r="G846" i="5"/>
  <c r="A849" i="5"/>
  <c r="D849" i="5" s="1"/>
  <c r="O848" i="5" l="1"/>
  <c r="P848" i="5" s="1"/>
  <c r="F848" i="5"/>
  <c r="I848" i="5"/>
  <c r="J848" i="5" s="1"/>
  <c r="G847" i="5"/>
  <c r="L847" i="5"/>
  <c r="M847" i="5" s="1"/>
  <c r="A850" i="5"/>
  <c r="D850" i="5" s="1"/>
  <c r="O849" i="5" l="1"/>
  <c r="P849" i="5" s="1"/>
  <c r="I849" i="5"/>
  <c r="J849" i="5" s="1"/>
  <c r="F849" i="5"/>
  <c r="G848" i="5"/>
  <c r="L848" i="5"/>
  <c r="M848" i="5" s="1"/>
  <c r="A851" i="5"/>
  <c r="D851" i="5" s="1"/>
  <c r="O850" i="5" l="1"/>
  <c r="P850" i="5" s="1"/>
  <c r="I850" i="5"/>
  <c r="J850" i="5" s="1"/>
  <c r="F850" i="5"/>
  <c r="G849" i="5"/>
  <c r="L849" i="5"/>
  <c r="M849" i="5" s="1"/>
  <c r="A852" i="5"/>
  <c r="D852" i="5" s="1"/>
  <c r="O851" i="5" l="1"/>
  <c r="P851" i="5" s="1"/>
  <c r="I851" i="5"/>
  <c r="J851" i="5" s="1"/>
  <c r="F851" i="5"/>
  <c r="G850" i="5"/>
  <c r="L850" i="5"/>
  <c r="M850" i="5" s="1"/>
  <c r="A853" i="5"/>
  <c r="D853" i="5" s="1"/>
  <c r="O852" i="5" l="1"/>
  <c r="P852" i="5" s="1"/>
  <c r="I852" i="5"/>
  <c r="J852" i="5" s="1"/>
  <c r="F852" i="5"/>
  <c r="G851" i="5"/>
  <c r="L851" i="5"/>
  <c r="M851" i="5" s="1"/>
  <c r="A854" i="5"/>
  <c r="D854" i="5" s="1"/>
  <c r="O853" i="5" l="1"/>
  <c r="P853" i="5" s="1"/>
  <c r="I853" i="5"/>
  <c r="J853" i="5" s="1"/>
  <c r="F853" i="5"/>
  <c r="L852" i="5"/>
  <c r="M852" i="5" s="1"/>
  <c r="G852" i="5"/>
  <c r="A855" i="5"/>
  <c r="D855" i="5" s="1"/>
  <c r="O854" i="5" l="1"/>
  <c r="P854" i="5" s="1"/>
  <c r="I854" i="5"/>
  <c r="J854" i="5" s="1"/>
  <c r="F854" i="5"/>
  <c r="L853" i="5"/>
  <c r="M853" i="5" s="1"/>
  <c r="G853" i="5"/>
  <c r="A856" i="5"/>
  <c r="D856" i="5" s="1"/>
  <c r="O855" i="5" l="1"/>
  <c r="P855" i="5" s="1"/>
  <c r="I855" i="5"/>
  <c r="J855" i="5" s="1"/>
  <c r="F855" i="5"/>
  <c r="G854" i="5"/>
  <c r="L854" i="5"/>
  <c r="M854" i="5" s="1"/>
  <c r="A857" i="5"/>
  <c r="D857" i="5" s="1"/>
  <c r="O856" i="5" l="1"/>
  <c r="P856" i="5" s="1"/>
  <c r="I856" i="5"/>
  <c r="J856" i="5" s="1"/>
  <c r="F856" i="5"/>
  <c r="L855" i="5"/>
  <c r="M855" i="5" s="1"/>
  <c r="G855" i="5"/>
  <c r="A858" i="5"/>
  <c r="D858" i="5" s="1"/>
  <c r="O857" i="5" l="1"/>
  <c r="P857" i="5" s="1"/>
  <c r="I857" i="5"/>
  <c r="J857" i="5" s="1"/>
  <c r="F857" i="5"/>
  <c r="G856" i="5"/>
  <c r="L856" i="5"/>
  <c r="M856" i="5" s="1"/>
  <c r="A859" i="5"/>
  <c r="D859" i="5" s="1"/>
  <c r="O858" i="5" l="1"/>
  <c r="P858" i="5" s="1"/>
  <c r="I858" i="5"/>
  <c r="J858" i="5" s="1"/>
  <c r="F858" i="5"/>
  <c r="G857" i="5"/>
  <c r="L857" i="5"/>
  <c r="M857" i="5" s="1"/>
  <c r="A860" i="5"/>
  <c r="D860" i="5" s="1"/>
  <c r="O859" i="5" l="1"/>
  <c r="P859" i="5" s="1"/>
  <c r="I859" i="5"/>
  <c r="J859" i="5" s="1"/>
  <c r="F859" i="5"/>
  <c r="L858" i="5"/>
  <c r="M858" i="5" s="1"/>
  <c r="G858" i="5"/>
  <c r="A861" i="5"/>
  <c r="D861" i="5" s="1"/>
  <c r="O860" i="5" l="1"/>
  <c r="P860" i="5" s="1"/>
  <c r="I860" i="5"/>
  <c r="J860" i="5" s="1"/>
  <c r="F860" i="5"/>
  <c r="G859" i="5"/>
  <c r="L859" i="5"/>
  <c r="M859" i="5" s="1"/>
  <c r="A862" i="5"/>
  <c r="D862" i="5" s="1"/>
  <c r="O861" i="5" l="1"/>
  <c r="P861" i="5" s="1"/>
  <c r="I861" i="5"/>
  <c r="J861" i="5" s="1"/>
  <c r="F861" i="5"/>
  <c r="G860" i="5"/>
  <c r="L860" i="5"/>
  <c r="M860" i="5" s="1"/>
  <c r="A863" i="5"/>
  <c r="D863" i="5" s="1"/>
  <c r="O862" i="5" l="1"/>
  <c r="P862" i="5" s="1"/>
  <c r="I862" i="5"/>
  <c r="J862" i="5" s="1"/>
  <c r="F862" i="5"/>
  <c r="G861" i="5"/>
  <c r="L861" i="5"/>
  <c r="M861" i="5" s="1"/>
  <c r="A864" i="5"/>
  <c r="D864" i="5" s="1"/>
  <c r="O863" i="5" l="1"/>
  <c r="P863" i="5" s="1"/>
  <c r="I863" i="5"/>
  <c r="J863" i="5" s="1"/>
  <c r="F863" i="5"/>
  <c r="G862" i="5"/>
  <c r="L862" i="5"/>
  <c r="M862" i="5" s="1"/>
  <c r="A865" i="5"/>
  <c r="D865" i="5" s="1"/>
  <c r="O864" i="5" l="1"/>
  <c r="P864" i="5" s="1"/>
  <c r="I864" i="5"/>
  <c r="J864" i="5" s="1"/>
  <c r="F864" i="5"/>
  <c r="L863" i="5"/>
  <c r="M863" i="5" s="1"/>
  <c r="G863" i="5"/>
  <c r="A866" i="5"/>
  <c r="D866" i="5" s="1"/>
  <c r="O865" i="5" l="1"/>
  <c r="P865" i="5" s="1"/>
  <c r="I865" i="5"/>
  <c r="J865" i="5" s="1"/>
  <c r="F865" i="5"/>
  <c r="L864" i="5"/>
  <c r="M864" i="5" s="1"/>
  <c r="G864" i="5"/>
  <c r="A867" i="5"/>
  <c r="D867" i="5" s="1"/>
  <c r="O866" i="5" l="1"/>
  <c r="P866" i="5" s="1"/>
  <c r="I866" i="5"/>
  <c r="J866" i="5" s="1"/>
  <c r="F866" i="5"/>
  <c r="G865" i="5"/>
  <c r="L865" i="5"/>
  <c r="M865" i="5" s="1"/>
  <c r="A868" i="5"/>
  <c r="D868" i="5" s="1"/>
  <c r="O867" i="5" l="1"/>
  <c r="P867" i="5" s="1"/>
  <c r="I867" i="5"/>
  <c r="J867" i="5" s="1"/>
  <c r="F867" i="5"/>
  <c r="L866" i="5"/>
  <c r="M866" i="5" s="1"/>
  <c r="G866" i="5"/>
  <c r="A869" i="5"/>
  <c r="D869" i="5" s="1"/>
  <c r="O868" i="5" l="1"/>
  <c r="P868" i="5" s="1"/>
  <c r="I868" i="5"/>
  <c r="J868" i="5" s="1"/>
  <c r="F868" i="5"/>
  <c r="G867" i="5"/>
  <c r="L867" i="5"/>
  <c r="M867" i="5" s="1"/>
  <c r="A870" i="5"/>
  <c r="D870" i="5" s="1"/>
  <c r="O869" i="5" l="1"/>
  <c r="P869" i="5" s="1"/>
  <c r="I869" i="5"/>
  <c r="J869" i="5" s="1"/>
  <c r="F869" i="5"/>
  <c r="G868" i="5"/>
  <c r="L868" i="5"/>
  <c r="M868" i="5" s="1"/>
  <c r="A871" i="5"/>
  <c r="D871" i="5" s="1"/>
  <c r="O870" i="5" l="1"/>
  <c r="P870" i="5" s="1"/>
  <c r="I870" i="5"/>
  <c r="J870" i="5" s="1"/>
  <c r="F870" i="5"/>
  <c r="L869" i="5"/>
  <c r="M869" i="5" s="1"/>
  <c r="G869" i="5"/>
  <c r="A872" i="5"/>
  <c r="D872" i="5" s="1"/>
  <c r="O871" i="5" l="1"/>
  <c r="P871" i="5" s="1"/>
  <c r="I871" i="5"/>
  <c r="J871" i="5" s="1"/>
  <c r="F871" i="5"/>
  <c r="L870" i="5"/>
  <c r="M870" i="5" s="1"/>
  <c r="G870" i="5"/>
  <c r="A873" i="5"/>
  <c r="D873" i="5" s="1"/>
  <c r="O872" i="5" l="1"/>
  <c r="P872" i="5" s="1"/>
  <c r="F872" i="5"/>
  <c r="I872" i="5"/>
  <c r="J872" i="5" s="1"/>
  <c r="L871" i="5"/>
  <c r="M871" i="5" s="1"/>
  <c r="G871" i="5"/>
  <c r="A874" i="5"/>
  <c r="D874" i="5" s="1"/>
  <c r="O873" i="5" l="1"/>
  <c r="P873" i="5" s="1"/>
  <c r="I873" i="5"/>
  <c r="J873" i="5" s="1"/>
  <c r="F873" i="5"/>
  <c r="L872" i="5"/>
  <c r="M872" i="5" s="1"/>
  <c r="G872" i="5"/>
  <c r="A875" i="5"/>
  <c r="D875" i="5" s="1"/>
  <c r="O874" i="5" l="1"/>
  <c r="P874" i="5" s="1"/>
  <c r="I874" i="5"/>
  <c r="J874" i="5" s="1"/>
  <c r="F874" i="5"/>
  <c r="G873" i="5"/>
  <c r="L873" i="5"/>
  <c r="M873" i="5" s="1"/>
  <c r="A876" i="5"/>
  <c r="D876" i="5" s="1"/>
  <c r="O875" i="5" l="1"/>
  <c r="P875" i="5" s="1"/>
  <c r="I875" i="5"/>
  <c r="J875" i="5" s="1"/>
  <c r="F875" i="5"/>
  <c r="G874" i="5"/>
  <c r="L874" i="5"/>
  <c r="M874" i="5" s="1"/>
  <c r="A877" i="5"/>
  <c r="D877" i="5" s="1"/>
  <c r="O876" i="5" l="1"/>
  <c r="P876" i="5" s="1"/>
  <c r="I876" i="5"/>
  <c r="J876" i="5" s="1"/>
  <c r="F876" i="5"/>
  <c r="G875" i="5"/>
  <c r="L875" i="5"/>
  <c r="M875" i="5" s="1"/>
  <c r="A878" i="5"/>
  <c r="D878" i="5" s="1"/>
  <c r="O877" i="5" l="1"/>
  <c r="P877" i="5" s="1"/>
  <c r="I877" i="5"/>
  <c r="J877" i="5" s="1"/>
  <c r="F877" i="5"/>
  <c r="G876" i="5"/>
  <c r="L876" i="5"/>
  <c r="M876" i="5" s="1"/>
  <c r="A879" i="5"/>
  <c r="D879" i="5" s="1"/>
  <c r="O878" i="5" l="1"/>
  <c r="P878" i="5" s="1"/>
  <c r="I878" i="5"/>
  <c r="J878" i="5" s="1"/>
  <c r="F878" i="5"/>
  <c r="G877" i="5"/>
  <c r="L877" i="5"/>
  <c r="M877" i="5" s="1"/>
  <c r="A880" i="5"/>
  <c r="D880" i="5" s="1"/>
  <c r="O879" i="5" l="1"/>
  <c r="P879" i="5" s="1"/>
  <c r="I879" i="5"/>
  <c r="J879" i="5" s="1"/>
  <c r="F879" i="5"/>
  <c r="G878" i="5"/>
  <c r="L878" i="5"/>
  <c r="M878" i="5" s="1"/>
  <c r="A881" i="5"/>
  <c r="D881" i="5" s="1"/>
  <c r="O880" i="5" l="1"/>
  <c r="P880" i="5" s="1"/>
  <c r="I880" i="5"/>
  <c r="J880" i="5" s="1"/>
  <c r="F880" i="5"/>
  <c r="L879" i="5"/>
  <c r="M879" i="5" s="1"/>
  <c r="G879" i="5"/>
  <c r="A882" i="5"/>
  <c r="D882" i="5" s="1"/>
  <c r="O881" i="5" l="1"/>
  <c r="P881" i="5" s="1"/>
  <c r="I881" i="5"/>
  <c r="J881" i="5" s="1"/>
  <c r="F881" i="5"/>
  <c r="G880" i="5"/>
  <c r="L880" i="5"/>
  <c r="M880" i="5" s="1"/>
  <c r="A883" i="5"/>
  <c r="D883" i="5" s="1"/>
  <c r="O882" i="5" l="1"/>
  <c r="P882" i="5" s="1"/>
  <c r="I882" i="5"/>
  <c r="J882" i="5" s="1"/>
  <c r="F882" i="5"/>
  <c r="L881" i="5"/>
  <c r="M881" i="5" s="1"/>
  <c r="G881" i="5"/>
  <c r="A884" i="5"/>
  <c r="D884" i="5" s="1"/>
  <c r="O883" i="5" l="1"/>
  <c r="P883" i="5" s="1"/>
  <c r="F883" i="5"/>
  <c r="I883" i="5"/>
  <c r="J883" i="5" s="1"/>
  <c r="L882" i="5"/>
  <c r="M882" i="5" s="1"/>
  <c r="G882" i="5"/>
  <c r="A885" i="5"/>
  <c r="D885" i="5" s="1"/>
  <c r="O884" i="5" l="1"/>
  <c r="P884" i="5" s="1"/>
  <c r="I884" i="5"/>
  <c r="J884" i="5" s="1"/>
  <c r="F884" i="5"/>
  <c r="G883" i="5"/>
  <c r="L883" i="5"/>
  <c r="M883" i="5" s="1"/>
  <c r="A886" i="5"/>
  <c r="D886" i="5" s="1"/>
  <c r="O885" i="5" l="1"/>
  <c r="P885" i="5" s="1"/>
  <c r="I885" i="5"/>
  <c r="J885" i="5" s="1"/>
  <c r="F885" i="5"/>
  <c r="G884" i="5"/>
  <c r="L884" i="5"/>
  <c r="M884" i="5" s="1"/>
  <c r="A887" i="5"/>
  <c r="D887" i="5" s="1"/>
  <c r="O886" i="5" l="1"/>
  <c r="P886" i="5" s="1"/>
  <c r="I886" i="5"/>
  <c r="J886" i="5" s="1"/>
  <c r="F886" i="5"/>
  <c r="G885" i="5"/>
  <c r="L885" i="5"/>
  <c r="M885" i="5" s="1"/>
  <c r="A888" i="5"/>
  <c r="D888" i="5" s="1"/>
  <c r="O887" i="5" l="1"/>
  <c r="P887" i="5" s="1"/>
  <c r="I887" i="5"/>
  <c r="J887" i="5" s="1"/>
  <c r="F887" i="5"/>
  <c r="G886" i="5"/>
  <c r="L886" i="5"/>
  <c r="M886" i="5" s="1"/>
  <c r="A889" i="5"/>
  <c r="D889" i="5" s="1"/>
  <c r="O888" i="5" l="1"/>
  <c r="P888" i="5" s="1"/>
  <c r="I888" i="5"/>
  <c r="J888" i="5" s="1"/>
  <c r="F888" i="5"/>
  <c r="L887" i="5"/>
  <c r="M887" i="5" s="1"/>
  <c r="G887" i="5"/>
  <c r="A890" i="5"/>
  <c r="D890" i="5" s="1"/>
  <c r="O889" i="5" l="1"/>
  <c r="P889" i="5" s="1"/>
  <c r="I889" i="5"/>
  <c r="J889" i="5" s="1"/>
  <c r="F889" i="5"/>
  <c r="L888" i="5"/>
  <c r="M888" i="5" s="1"/>
  <c r="G888" i="5"/>
  <c r="A891" i="5"/>
  <c r="D891" i="5" s="1"/>
  <c r="O890" i="5" l="1"/>
  <c r="P890" i="5" s="1"/>
  <c r="I890" i="5"/>
  <c r="J890" i="5" s="1"/>
  <c r="F890" i="5"/>
  <c r="L889" i="5"/>
  <c r="M889" i="5" s="1"/>
  <c r="G889" i="5"/>
  <c r="A892" i="5"/>
  <c r="D892" i="5" s="1"/>
  <c r="O891" i="5" l="1"/>
  <c r="P891" i="5" s="1"/>
  <c r="I891" i="5"/>
  <c r="J891" i="5" s="1"/>
  <c r="F891" i="5"/>
  <c r="G890" i="5"/>
  <c r="L890" i="5"/>
  <c r="M890" i="5" s="1"/>
  <c r="A893" i="5"/>
  <c r="D893" i="5" s="1"/>
  <c r="O892" i="5" l="1"/>
  <c r="P892" i="5" s="1"/>
  <c r="I892" i="5"/>
  <c r="J892" i="5" s="1"/>
  <c r="F892" i="5"/>
  <c r="G891" i="5"/>
  <c r="L891" i="5"/>
  <c r="M891" i="5" s="1"/>
  <c r="A894" i="5"/>
  <c r="D894" i="5" s="1"/>
  <c r="O893" i="5" l="1"/>
  <c r="P893" i="5" s="1"/>
  <c r="I893" i="5"/>
  <c r="J893" i="5" s="1"/>
  <c r="F893" i="5"/>
  <c r="G892" i="5"/>
  <c r="L892" i="5"/>
  <c r="M892" i="5" s="1"/>
  <c r="A895" i="5"/>
  <c r="D895" i="5" s="1"/>
  <c r="O894" i="5" l="1"/>
  <c r="P894" i="5" s="1"/>
  <c r="I894" i="5"/>
  <c r="J894" i="5" s="1"/>
  <c r="F894" i="5"/>
  <c r="L893" i="5"/>
  <c r="M893" i="5" s="1"/>
  <c r="G893" i="5"/>
  <c r="A896" i="5"/>
  <c r="D896" i="5" s="1"/>
  <c r="O895" i="5" l="1"/>
  <c r="P895" i="5" s="1"/>
  <c r="F895" i="5"/>
  <c r="I895" i="5"/>
  <c r="J895" i="5" s="1"/>
  <c r="G894" i="5"/>
  <c r="L894" i="5"/>
  <c r="M894" i="5" s="1"/>
  <c r="A897" i="5"/>
  <c r="D897" i="5" s="1"/>
  <c r="O896" i="5" l="1"/>
  <c r="P896" i="5" s="1"/>
  <c r="I896" i="5"/>
  <c r="J896" i="5" s="1"/>
  <c r="F896" i="5"/>
  <c r="G895" i="5"/>
  <c r="L895" i="5"/>
  <c r="M895" i="5" s="1"/>
  <c r="A898" i="5"/>
  <c r="D898" i="5" s="1"/>
  <c r="O897" i="5" l="1"/>
  <c r="P897" i="5" s="1"/>
  <c r="I897" i="5"/>
  <c r="J897" i="5" s="1"/>
  <c r="F897" i="5"/>
  <c r="G896" i="5"/>
  <c r="L896" i="5"/>
  <c r="M896" i="5" s="1"/>
  <c r="A899" i="5"/>
  <c r="D899" i="5" s="1"/>
  <c r="O898" i="5" l="1"/>
  <c r="P898" i="5" s="1"/>
  <c r="F898" i="5"/>
  <c r="I898" i="5"/>
  <c r="J898" i="5" s="1"/>
  <c r="G897" i="5"/>
  <c r="L897" i="5"/>
  <c r="M897" i="5" s="1"/>
  <c r="A900" i="5"/>
  <c r="D900" i="5" s="1"/>
  <c r="O899" i="5" l="1"/>
  <c r="P899" i="5" s="1"/>
  <c r="I899" i="5"/>
  <c r="J899" i="5" s="1"/>
  <c r="F899" i="5"/>
  <c r="G898" i="5"/>
  <c r="L898" i="5"/>
  <c r="M898" i="5" s="1"/>
  <c r="A901" i="5"/>
  <c r="D901" i="5" s="1"/>
  <c r="O900" i="5" l="1"/>
  <c r="P900" i="5" s="1"/>
  <c r="I900" i="5"/>
  <c r="J900" i="5" s="1"/>
  <c r="F900" i="5"/>
  <c r="L899" i="5"/>
  <c r="M899" i="5" s="1"/>
  <c r="G899" i="5"/>
  <c r="A902" i="5"/>
  <c r="D902" i="5" s="1"/>
  <c r="O901" i="5" l="1"/>
  <c r="P901" i="5" s="1"/>
  <c r="I901" i="5"/>
  <c r="J901" i="5" s="1"/>
  <c r="F901" i="5"/>
  <c r="G900" i="5"/>
  <c r="L900" i="5"/>
  <c r="M900" i="5" s="1"/>
  <c r="A903" i="5"/>
  <c r="D903" i="5" s="1"/>
  <c r="O902" i="5" l="1"/>
  <c r="P902" i="5" s="1"/>
  <c r="I902" i="5"/>
  <c r="J902" i="5" s="1"/>
  <c r="F902" i="5"/>
  <c r="L901" i="5"/>
  <c r="M901" i="5" s="1"/>
  <c r="G901" i="5"/>
  <c r="A904" i="5"/>
  <c r="D904" i="5" s="1"/>
  <c r="O903" i="5" l="1"/>
  <c r="P903" i="5" s="1"/>
  <c r="I903" i="5"/>
  <c r="J903" i="5" s="1"/>
  <c r="F903" i="5"/>
  <c r="G902" i="5"/>
  <c r="L902" i="5"/>
  <c r="M902" i="5" s="1"/>
  <c r="A905" i="5"/>
  <c r="D905" i="5" s="1"/>
  <c r="O904" i="5" l="1"/>
  <c r="P904" i="5" s="1"/>
  <c r="I904" i="5"/>
  <c r="J904" i="5" s="1"/>
  <c r="F904" i="5"/>
  <c r="G903" i="5"/>
  <c r="L903" i="5"/>
  <c r="M903" i="5" s="1"/>
  <c r="A906" i="5"/>
  <c r="D906" i="5" s="1"/>
  <c r="O905" i="5" l="1"/>
  <c r="P905" i="5" s="1"/>
  <c r="F905" i="5"/>
  <c r="I905" i="5"/>
  <c r="J905" i="5" s="1"/>
  <c r="L904" i="5"/>
  <c r="M904" i="5" s="1"/>
  <c r="G904" i="5"/>
  <c r="A907" i="5"/>
  <c r="D907" i="5" s="1"/>
  <c r="O906" i="5" l="1"/>
  <c r="P906" i="5" s="1"/>
  <c r="I906" i="5"/>
  <c r="J906" i="5" s="1"/>
  <c r="F906" i="5"/>
  <c r="L905" i="5"/>
  <c r="M905" i="5" s="1"/>
  <c r="G905" i="5"/>
  <c r="A908" i="5"/>
  <c r="D908" i="5" s="1"/>
  <c r="O907" i="5" l="1"/>
  <c r="P907" i="5" s="1"/>
  <c r="I907" i="5"/>
  <c r="J907" i="5" s="1"/>
  <c r="F907" i="5"/>
  <c r="G906" i="5"/>
  <c r="L906" i="5"/>
  <c r="M906" i="5" s="1"/>
  <c r="A909" i="5"/>
  <c r="D909" i="5" s="1"/>
  <c r="O908" i="5" l="1"/>
  <c r="P908" i="5" s="1"/>
  <c r="I908" i="5"/>
  <c r="J908" i="5" s="1"/>
  <c r="F908" i="5"/>
  <c r="G907" i="5"/>
  <c r="L907" i="5"/>
  <c r="M907" i="5" s="1"/>
  <c r="A910" i="5"/>
  <c r="D910" i="5" s="1"/>
  <c r="O909" i="5" l="1"/>
  <c r="P909" i="5" s="1"/>
  <c r="I909" i="5"/>
  <c r="J909" i="5" s="1"/>
  <c r="F909" i="5"/>
  <c r="L908" i="5"/>
  <c r="M908" i="5" s="1"/>
  <c r="G908" i="5"/>
  <c r="A911" i="5"/>
  <c r="D911" i="5" s="1"/>
  <c r="O910" i="5" l="1"/>
  <c r="P910" i="5" s="1"/>
  <c r="I910" i="5"/>
  <c r="J910" i="5" s="1"/>
  <c r="F910" i="5"/>
  <c r="G909" i="5"/>
  <c r="L909" i="5"/>
  <c r="M909" i="5" s="1"/>
  <c r="A912" i="5"/>
  <c r="D912" i="5" s="1"/>
  <c r="O911" i="5" l="1"/>
  <c r="P911" i="5" s="1"/>
  <c r="I911" i="5"/>
  <c r="J911" i="5" s="1"/>
  <c r="F911" i="5"/>
  <c r="G910" i="5"/>
  <c r="L910" i="5"/>
  <c r="M910" i="5" s="1"/>
  <c r="A913" i="5"/>
  <c r="D913" i="5" s="1"/>
  <c r="O912" i="5" l="1"/>
  <c r="P912" i="5" s="1"/>
  <c r="I912" i="5"/>
  <c r="J912" i="5" s="1"/>
  <c r="F912" i="5"/>
  <c r="G911" i="5"/>
  <c r="L911" i="5"/>
  <c r="M911" i="5" s="1"/>
  <c r="A914" i="5"/>
  <c r="D914" i="5" s="1"/>
  <c r="O913" i="5" l="1"/>
  <c r="P913" i="5" s="1"/>
  <c r="I913" i="5"/>
  <c r="J913" i="5" s="1"/>
  <c r="F913" i="5"/>
  <c r="G912" i="5"/>
  <c r="L912" i="5"/>
  <c r="M912" i="5" s="1"/>
  <c r="A915" i="5"/>
  <c r="D915" i="5" s="1"/>
  <c r="O914" i="5" l="1"/>
  <c r="P914" i="5" s="1"/>
  <c r="I914" i="5"/>
  <c r="J914" i="5" s="1"/>
  <c r="F914" i="5"/>
  <c r="L913" i="5"/>
  <c r="M913" i="5" s="1"/>
  <c r="G913" i="5"/>
  <c r="A916" i="5"/>
  <c r="D916" i="5" s="1"/>
  <c r="O915" i="5" l="1"/>
  <c r="P915" i="5" s="1"/>
  <c r="I915" i="5"/>
  <c r="J915" i="5" s="1"/>
  <c r="F915" i="5"/>
  <c r="G914" i="5"/>
  <c r="L914" i="5"/>
  <c r="M914" i="5" s="1"/>
  <c r="A917" i="5"/>
  <c r="D917" i="5" s="1"/>
  <c r="O916" i="5" l="1"/>
  <c r="P916" i="5" s="1"/>
  <c r="I916" i="5"/>
  <c r="J916" i="5" s="1"/>
  <c r="F916" i="5"/>
  <c r="L915" i="5"/>
  <c r="M915" i="5" s="1"/>
  <c r="G915" i="5"/>
  <c r="A918" i="5"/>
  <c r="D918" i="5" s="1"/>
  <c r="O917" i="5" l="1"/>
  <c r="P917" i="5" s="1"/>
  <c r="I917" i="5"/>
  <c r="J917" i="5" s="1"/>
  <c r="F917" i="5"/>
  <c r="G916" i="5"/>
  <c r="L916" i="5"/>
  <c r="M916" i="5" s="1"/>
  <c r="A919" i="5"/>
  <c r="D919" i="5" s="1"/>
  <c r="O918" i="5" l="1"/>
  <c r="P918" i="5" s="1"/>
  <c r="I918" i="5"/>
  <c r="J918" i="5" s="1"/>
  <c r="F918" i="5"/>
  <c r="G917" i="5"/>
  <c r="L917" i="5"/>
  <c r="M917" i="5" s="1"/>
  <c r="A920" i="5"/>
  <c r="D920" i="5" s="1"/>
  <c r="O919" i="5" l="1"/>
  <c r="P919" i="5" s="1"/>
  <c r="F919" i="5"/>
  <c r="I919" i="5"/>
  <c r="J919" i="5" s="1"/>
  <c r="L918" i="5"/>
  <c r="M918" i="5" s="1"/>
  <c r="G918" i="5"/>
  <c r="A921" i="5"/>
  <c r="D921" i="5" s="1"/>
  <c r="O920" i="5" l="1"/>
  <c r="P920" i="5" s="1"/>
  <c r="I920" i="5"/>
  <c r="J920" i="5" s="1"/>
  <c r="F920" i="5"/>
  <c r="L919" i="5"/>
  <c r="M919" i="5" s="1"/>
  <c r="G919" i="5"/>
  <c r="A922" i="5"/>
  <c r="D922" i="5" s="1"/>
  <c r="O921" i="5" l="1"/>
  <c r="P921" i="5" s="1"/>
  <c r="I921" i="5"/>
  <c r="J921" i="5" s="1"/>
  <c r="F921" i="5"/>
  <c r="L920" i="5"/>
  <c r="M920" i="5" s="1"/>
  <c r="G920" i="5"/>
  <c r="A923" i="5"/>
  <c r="D923" i="5" s="1"/>
  <c r="O922" i="5" l="1"/>
  <c r="P922" i="5" s="1"/>
  <c r="I922" i="5"/>
  <c r="J922" i="5" s="1"/>
  <c r="F922" i="5"/>
  <c r="G921" i="5"/>
  <c r="L921" i="5"/>
  <c r="M921" i="5" s="1"/>
  <c r="A924" i="5"/>
  <c r="D924" i="5" s="1"/>
  <c r="O923" i="5" l="1"/>
  <c r="P923" i="5" s="1"/>
  <c r="I923" i="5"/>
  <c r="J923" i="5" s="1"/>
  <c r="F923" i="5"/>
  <c r="L922" i="5"/>
  <c r="M922" i="5" s="1"/>
  <c r="G922" i="5"/>
  <c r="A925" i="5"/>
  <c r="D925" i="5" s="1"/>
  <c r="O924" i="5" l="1"/>
  <c r="P924" i="5" s="1"/>
  <c r="F924" i="5"/>
  <c r="I924" i="5"/>
  <c r="J924" i="5" s="1"/>
  <c r="G923" i="5"/>
  <c r="L923" i="5"/>
  <c r="M923" i="5" s="1"/>
  <c r="A926" i="5"/>
  <c r="D926" i="5" s="1"/>
  <c r="O925" i="5" l="1"/>
  <c r="P925" i="5" s="1"/>
  <c r="I925" i="5"/>
  <c r="J925" i="5" s="1"/>
  <c r="F925" i="5"/>
  <c r="L924" i="5"/>
  <c r="M924" i="5" s="1"/>
  <c r="G924" i="5"/>
  <c r="A927" i="5"/>
  <c r="D927" i="5" s="1"/>
  <c r="O926" i="5" l="1"/>
  <c r="P926" i="5" s="1"/>
  <c r="I926" i="5"/>
  <c r="J926" i="5" s="1"/>
  <c r="F926" i="5"/>
  <c r="G925" i="5"/>
  <c r="L925" i="5"/>
  <c r="M925" i="5" s="1"/>
  <c r="A928" i="5"/>
  <c r="D928" i="5" s="1"/>
  <c r="O927" i="5" l="1"/>
  <c r="P927" i="5" s="1"/>
  <c r="I927" i="5"/>
  <c r="J927" i="5" s="1"/>
  <c r="F927" i="5"/>
  <c r="L926" i="5"/>
  <c r="M926" i="5" s="1"/>
  <c r="G926" i="5"/>
  <c r="A929" i="5"/>
  <c r="D929" i="5" s="1"/>
  <c r="O928" i="5" l="1"/>
  <c r="P928" i="5" s="1"/>
  <c r="F928" i="5"/>
  <c r="I928" i="5"/>
  <c r="J928" i="5" s="1"/>
  <c r="G927" i="5"/>
  <c r="L927" i="5"/>
  <c r="M927" i="5" s="1"/>
  <c r="A930" i="5"/>
  <c r="D930" i="5" s="1"/>
  <c r="O929" i="5" l="1"/>
  <c r="P929" i="5" s="1"/>
  <c r="I929" i="5"/>
  <c r="J929" i="5" s="1"/>
  <c r="F929" i="5"/>
  <c r="L928" i="5"/>
  <c r="M928" i="5" s="1"/>
  <c r="G928" i="5"/>
  <c r="A931" i="5"/>
  <c r="D931" i="5" s="1"/>
  <c r="O930" i="5" l="1"/>
  <c r="P930" i="5" s="1"/>
  <c r="I930" i="5"/>
  <c r="J930" i="5" s="1"/>
  <c r="F930" i="5"/>
  <c r="G929" i="5"/>
  <c r="L929" i="5"/>
  <c r="M929" i="5" s="1"/>
  <c r="A932" i="5"/>
  <c r="D932" i="5" s="1"/>
  <c r="O931" i="5" l="1"/>
  <c r="P931" i="5" s="1"/>
  <c r="I931" i="5"/>
  <c r="J931" i="5" s="1"/>
  <c r="F931" i="5"/>
  <c r="L930" i="5"/>
  <c r="M930" i="5" s="1"/>
  <c r="G930" i="5"/>
  <c r="A933" i="5"/>
  <c r="D933" i="5" s="1"/>
  <c r="O932" i="5" l="1"/>
  <c r="P932" i="5" s="1"/>
  <c r="I932" i="5"/>
  <c r="J932" i="5" s="1"/>
  <c r="F932" i="5"/>
  <c r="L931" i="5"/>
  <c r="M931" i="5" s="1"/>
  <c r="G931" i="5"/>
  <c r="A934" i="5"/>
  <c r="D934" i="5" s="1"/>
  <c r="O933" i="5" l="1"/>
  <c r="P933" i="5" s="1"/>
  <c r="I933" i="5"/>
  <c r="J933" i="5" s="1"/>
  <c r="F933" i="5"/>
  <c r="G932" i="5"/>
  <c r="L932" i="5"/>
  <c r="M932" i="5" s="1"/>
  <c r="A935" i="5"/>
  <c r="D935" i="5" s="1"/>
  <c r="O934" i="5" l="1"/>
  <c r="P934" i="5" s="1"/>
  <c r="F934" i="5"/>
  <c r="I934" i="5"/>
  <c r="J934" i="5" s="1"/>
  <c r="G933" i="5"/>
  <c r="L933" i="5"/>
  <c r="M933" i="5" s="1"/>
  <c r="A936" i="5"/>
  <c r="D936" i="5" s="1"/>
  <c r="O935" i="5" l="1"/>
  <c r="P935" i="5" s="1"/>
  <c r="F935" i="5"/>
  <c r="I935" i="5"/>
  <c r="J935" i="5" s="1"/>
  <c r="G934" i="5"/>
  <c r="L934" i="5"/>
  <c r="M934" i="5" s="1"/>
  <c r="A937" i="5"/>
  <c r="D937" i="5" s="1"/>
  <c r="O936" i="5" l="1"/>
  <c r="P936" i="5" s="1"/>
  <c r="I936" i="5"/>
  <c r="J936" i="5" s="1"/>
  <c r="F936" i="5"/>
  <c r="G935" i="5"/>
  <c r="L935" i="5"/>
  <c r="M935" i="5" s="1"/>
  <c r="A938" i="5"/>
  <c r="D938" i="5" s="1"/>
  <c r="O937" i="5" l="1"/>
  <c r="P937" i="5" s="1"/>
  <c r="I937" i="5"/>
  <c r="J937" i="5" s="1"/>
  <c r="F937" i="5"/>
  <c r="G936" i="5"/>
  <c r="L936" i="5"/>
  <c r="M936" i="5" s="1"/>
  <c r="A939" i="5"/>
  <c r="D939" i="5" s="1"/>
  <c r="O938" i="5" l="1"/>
  <c r="P938" i="5" s="1"/>
  <c r="I938" i="5"/>
  <c r="J938" i="5" s="1"/>
  <c r="F938" i="5"/>
  <c r="G937" i="5"/>
  <c r="L937" i="5"/>
  <c r="M937" i="5" s="1"/>
  <c r="A940" i="5"/>
  <c r="D940" i="5" s="1"/>
  <c r="O939" i="5" l="1"/>
  <c r="P939" i="5" s="1"/>
  <c r="I939" i="5"/>
  <c r="J939" i="5" s="1"/>
  <c r="F939" i="5"/>
  <c r="L938" i="5"/>
  <c r="M938" i="5" s="1"/>
  <c r="G938" i="5"/>
  <c r="A941" i="5"/>
  <c r="D941" i="5" s="1"/>
  <c r="O940" i="5" l="1"/>
  <c r="P940" i="5" s="1"/>
  <c r="I940" i="5"/>
  <c r="J940" i="5" s="1"/>
  <c r="F940" i="5"/>
  <c r="L939" i="5"/>
  <c r="M939" i="5" s="1"/>
  <c r="G939" i="5"/>
  <c r="A942" i="5"/>
  <c r="D942" i="5" s="1"/>
  <c r="O941" i="5" l="1"/>
  <c r="P941" i="5" s="1"/>
  <c r="I941" i="5"/>
  <c r="J941" i="5" s="1"/>
  <c r="F941" i="5"/>
  <c r="L940" i="5"/>
  <c r="M940" i="5" s="1"/>
  <c r="G940" i="5"/>
  <c r="A943" i="5"/>
  <c r="D943" i="5" s="1"/>
  <c r="O942" i="5" l="1"/>
  <c r="P942" i="5" s="1"/>
  <c r="I942" i="5"/>
  <c r="J942" i="5" s="1"/>
  <c r="F942" i="5"/>
  <c r="G941" i="5"/>
  <c r="L941" i="5"/>
  <c r="M941" i="5" s="1"/>
  <c r="A944" i="5"/>
  <c r="D944" i="5" s="1"/>
  <c r="O943" i="5" l="1"/>
  <c r="P943" i="5" s="1"/>
  <c r="I943" i="5"/>
  <c r="J943" i="5" s="1"/>
  <c r="F943" i="5"/>
  <c r="G942" i="5"/>
  <c r="L942" i="5"/>
  <c r="M942" i="5" s="1"/>
  <c r="A945" i="5"/>
  <c r="D945" i="5" s="1"/>
  <c r="O944" i="5" l="1"/>
  <c r="P944" i="5" s="1"/>
  <c r="I944" i="5"/>
  <c r="J944" i="5" s="1"/>
  <c r="F944" i="5"/>
  <c r="L943" i="5"/>
  <c r="M943" i="5" s="1"/>
  <c r="G943" i="5"/>
  <c r="A946" i="5"/>
  <c r="D946" i="5" s="1"/>
  <c r="O945" i="5" l="1"/>
  <c r="P945" i="5" s="1"/>
  <c r="I945" i="5"/>
  <c r="J945" i="5" s="1"/>
  <c r="F945" i="5"/>
  <c r="G944" i="5"/>
  <c r="L944" i="5"/>
  <c r="M944" i="5" s="1"/>
  <c r="A947" i="5"/>
  <c r="D947" i="5" s="1"/>
  <c r="O946" i="5" l="1"/>
  <c r="P946" i="5" s="1"/>
  <c r="I946" i="5"/>
  <c r="J946" i="5" s="1"/>
  <c r="F946" i="5"/>
  <c r="G945" i="5"/>
  <c r="L945" i="5"/>
  <c r="M945" i="5" s="1"/>
  <c r="A948" i="5"/>
  <c r="D948" i="5" s="1"/>
  <c r="O947" i="5" l="1"/>
  <c r="P947" i="5" s="1"/>
  <c r="F947" i="5"/>
  <c r="I947" i="5"/>
  <c r="J947" i="5" s="1"/>
  <c r="G946" i="5"/>
  <c r="L946" i="5"/>
  <c r="M946" i="5" s="1"/>
  <c r="A949" i="5"/>
  <c r="D949" i="5" s="1"/>
  <c r="O948" i="5" l="1"/>
  <c r="P948" i="5" s="1"/>
  <c r="I948" i="5"/>
  <c r="J948" i="5" s="1"/>
  <c r="F948" i="5"/>
  <c r="G947" i="5"/>
  <c r="L947" i="5"/>
  <c r="M947" i="5" s="1"/>
  <c r="A950" i="5"/>
  <c r="D950" i="5" s="1"/>
  <c r="O949" i="5" l="1"/>
  <c r="P949" i="5" s="1"/>
  <c r="I949" i="5"/>
  <c r="J949" i="5" s="1"/>
  <c r="F949" i="5"/>
  <c r="L948" i="5"/>
  <c r="M948" i="5" s="1"/>
  <c r="G948" i="5"/>
  <c r="A951" i="5"/>
  <c r="D951" i="5" s="1"/>
  <c r="O950" i="5" l="1"/>
  <c r="P950" i="5" s="1"/>
  <c r="I950" i="5"/>
  <c r="J950" i="5" s="1"/>
  <c r="F950" i="5"/>
  <c r="G949" i="5"/>
  <c r="L949" i="5"/>
  <c r="M949" i="5" s="1"/>
  <c r="A952" i="5"/>
  <c r="D952" i="5" s="1"/>
  <c r="O951" i="5" l="1"/>
  <c r="P951" i="5" s="1"/>
  <c r="F951" i="5"/>
  <c r="I951" i="5"/>
  <c r="J951" i="5" s="1"/>
  <c r="G950" i="5"/>
  <c r="L950" i="5"/>
  <c r="M950" i="5" s="1"/>
  <c r="A953" i="5"/>
  <c r="D953" i="5" s="1"/>
  <c r="O952" i="5" l="1"/>
  <c r="P952" i="5" s="1"/>
  <c r="I952" i="5"/>
  <c r="J952" i="5" s="1"/>
  <c r="F952" i="5"/>
  <c r="L951" i="5"/>
  <c r="M951" i="5" s="1"/>
  <c r="G951" i="5"/>
  <c r="A954" i="5"/>
  <c r="D954" i="5" s="1"/>
  <c r="O953" i="5" l="1"/>
  <c r="P953" i="5" s="1"/>
  <c r="I953" i="5"/>
  <c r="J953" i="5" s="1"/>
  <c r="F953" i="5"/>
  <c r="L952" i="5"/>
  <c r="M952" i="5" s="1"/>
  <c r="G952" i="5"/>
  <c r="A955" i="5"/>
  <c r="D955" i="5" s="1"/>
  <c r="O954" i="5" l="1"/>
  <c r="P954" i="5" s="1"/>
  <c r="I954" i="5"/>
  <c r="J954" i="5" s="1"/>
  <c r="F954" i="5"/>
  <c r="L953" i="5"/>
  <c r="M953" i="5" s="1"/>
  <c r="G953" i="5"/>
  <c r="A956" i="5"/>
  <c r="D956" i="5" s="1"/>
  <c r="O955" i="5" l="1"/>
  <c r="P955" i="5" s="1"/>
  <c r="I955" i="5"/>
  <c r="J955" i="5" s="1"/>
  <c r="F955" i="5"/>
  <c r="G954" i="5"/>
  <c r="L954" i="5"/>
  <c r="M954" i="5" s="1"/>
  <c r="A957" i="5"/>
  <c r="D957" i="5" s="1"/>
  <c r="O956" i="5" l="1"/>
  <c r="P956" i="5" s="1"/>
  <c r="I956" i="5"/>
  <c r="J956" i="5" s="1"/>
  <c r="F956" i="5"/>
  <c r="L955" i="5"/>
  <c r="M955" i="5" s="1"/>
  <c r="G955" i="5"/>
  <c r="A958" i="5"/>
  <c r="D958" i="5" s="1"/>
  <c r="O957" i="5" l="1"/>
  <c r="P957" i="5" s="1"/>
  <c r="I957" i="5"/>
  <c r="J957" i="5" s="1"/>
  <c r="F957" i="5"/>
  <c r="G956" i="5"/>
  <c r="L956" i="5"/>
  <c r="M956" i="5" s="1"/>
  <c r="A959" i="5"/>
  <c r="D959" i="5" s="1"/>
  <c r="O958" i="5" l="1"/>
  <c r="P958" i="5" s="1"/>
  <c r="I958" i="5"/>
  <c r="J958" i="5" s="1"/>
  <c r="F958" i="5"/>
  <c r="G957" i="5"/>
  <c r="L957" i="5"/>
  <c r="M957" i="5" s="1"/>
  <c r="A960" i="5"/>
  <c r="D960" i="5" s="1"/>
  <c r="O959" i="5" l="1"/>
  <c r="P959" i="5" s="1"/>
  <c r="I959" i="5"/>
  <c r="J959" i="5" s="1"/>
  <c r="F959" i="5"/>
  <c r="G958" i="5"/>
  <c r="L958" i="5"/>
  <c r="M958" i="5" s="1"/>
  <c r="A961" i="5"/>
  <c r="D961" i="5" s="1"/>
  <c r="O960" i="5" l="1"/>
  <c r="P960" i="5" s="1"/>
  <c r="I960" i="5"/>
  <c r="J960" i="5" s="1"/>
  <c r="F960" i="5"/>
  <c r="G959" i="5"/>
  <c r="L959" i="5"/>
  <c r="M959" i="5" s="1"/>
  <c r="A962" i="5"/>
  <c r="D962" i="5" s="1"/>
  <c r="O961" i="5" l="1"/>
  <c r="P961" i="5" s="1"/>
  <c r="I961" i="5"/>
  <c r="J961" i="5" s="1"/>
  <c r="F961" i="5"/>
  <c r="G960" i="5"/>
  <c r="L960" i="5"/>
  <c r="M960" i="5" s="1"/>
  <c r="A963" i="5"/>
  <c r="D963" i="5" s="1"/>
  <c r="O962" i="5" l="1"/>
  <c r="P962" i="5" s="1"/>
  <c r="F962" i="5"/>
  <c r="I962" i="5"/>
  <c r="J962" i="5" s="1"/>
  <c r="L961" i="5"/>
  <c r="M961" i="5" s="1"/>
  <c r="G961" i="5"/>
  <c r="A964" i="5"/>
  <c r="D964" i="5" s="1"/>
  <c r="O963" i="5" l="1"/>
  <c r="P963" i="5" s="1"/>
  <c r="I963" i="5"/>
  <c r="J963" i="5" s="1"/>
  <c r="F963" i="5"/>
  <c r="G962" i="5"/>
  <c r="L962" i="5"/>
  <c r="M962" i="5" s="1"/>
  <c r="A965" i="5"/>
  <c r="D965" i="5" s="1"/>
  <c r="O964" i="5" l="1"/>
  <c r="P964" i="5" s="1"/>
  <c r="I964" i="5"/>
  <c r="J964" i="5" s="1"/>
  <c r="F964" i="5"/>
  <c r="L963" i="5"/>
  <c r="M963" i="5" s="1"/>
  <c r="G963" i="5"/>
  <c r="A966" i="5"/>
  <c r="D966" i="5" s="1"/>
  <c r="O965" i="5" l="1"/>
  <c r="P965" i="5" s="1"/>
  <c r="I965" i="5"/>
  <c r="J965" i="5" s="1"/>
  <c r="F965" i="5"/>
  <c r="L964" i="5"/>
  <c r="M964" i="5" s="1"/>
  <c r="G964" i="5"/>
  <c r="A967" i="5"/>
  <c r="D967" i="5" s="1"/>
  <c r="O966" i="5" l="1"/>
  <c r="P966" i="5" s="1"/>
  <c r="I966" i="5"/>
  <c r="J966" i="5" s="1"/>
  <c r="F966" i="5"/>
  <c r="G965" i="5"/>
  <c r="L965" i="5"/>
  <c r="M965" i="5" s="1"/>
  <c r="A968" i="5"/>
  <c r="D968" i="5" s="1"/>
  <c r="O967" i="5" l="1"/>
  <c r="P967" i="5" s="1"/>
  <c r="F967" i="5"/>
  <c r="I967" i="5"/>
  <c r="J967" i="5" s="1"/>
  <c r="L966" i="5"/>
  <c r="M966" i="5" s="1"/>
  <c r="G966" i="5"/>
  <c r="A969" i="5"/>
  <c r="D969" i="5" s="1"/>
  <c r="O968" i="5" l="1"/>
  <c r="P968" i="5" s="1"/>
  <c r="I968" i="5"/>
  <c r="J968" i="5" s="1"/>
  <c r="F968" i="5"/>
  <c r="G967" i="5"/>
  <c r="L967" i="5"/>
  <c r="M967" i="5" s="1"/>
  <c r="A970" i="5"/>
  <c r="D970" i="5" s="1"/>
  <c r="O969" i="5" l="1"/>
  <c r="P969" i="5" s="1"/>
  <c r="I969" i="5"/>
  <c r="J969" i="5" s="1"/>
  <c r="F969" i="5"/>
  <c r="G968" i="5"/>
  <c r="L968" i="5"/>
  <c r="M968" i="5" s="1"/>
  <c r="A971" i="5"/>
  <c r="D971" i="5" s="1"/>
  <c r="O970" i="5" l="1"/>
  <c r="P970" i="5" s="1"/>
  <c r="I970" i="5"/>
  <c r="J970" i="5" s="1"/>
  <c r="F970" i="5"/>
  <c r="G969" i="5"/>
  <c r="L969" i="5"/>
  <c r="M969" i="5" s="1"/>
  <c r="A972" i="5"/>
  <c r="D972" i="5" s="1"/>
  <c r="O971" i="5" l="1"/>
  <c r="P971" i="5" s="1"/>
  <c r="I971" i="5"/>
  <c r="J971" i="5" s="1"/>
  <c r="F971" i="5"/>
  <c r="L970" i="5"/>
  <c r="M970" i="5" s="1"/>
  <c r="G970" i="5"/>
  <c r="A973" i="5"/>
  <c r="D973" i="5" s="1"/>
  <c r="O972" i="5" l="1"/>
  <c r="P972" i="5" s="1"/>
  <c r="I972" i="5"/>
  <c r="J972" i="5" s="1"/>
  <c r="F972" i="5"/>
  <c r="G971" i="5"/>
  <c r="L971" i="5"/>
  <c r="M971" i="5" s="1"/>
  <c r="A974" i="5"/>
  <c r="D974" i="5" s="1"/>
  <c r="O973" i="5" l="1"/>
  <c r="P973" i="5" s="1"/>
  <c r="I973" i="5"/>
  <c r="J973" i="5" s="1"/>
  <c r="F973" i="5"/>
  <c r="L972" i="5"/>
  <c r="M972" i="5" s="1"/>
  <c r="G972" i="5"/>
  <c r="A975" i="5"/>
  <c r="D975" i="5" s="1"/>
  <c r="O974" i="5" l="1"/>
  <c r="P974" i="5" s="1"/>
  <c r="I974" i="5"/>
  <c r="J974" i="5" s="1"/>
  <c r="F974" i="5"/>
  <c r="G973" i="5"/>
  <c r="L973" i="5"/>
  <c r="M973" i="5" s="1"/>
  <c r="A976" i="5"/>
  <c r="D976" i="5" s="1"/>
  <c r="O975" i="5" l="1"/>
  <c r="P975" i="5" s="1"/>
  <c r="I975" i="5"/>
  <c r="J975" i="5" s="1"/>
  <c r="F975" i="5"/>
  <c r="L974" i="5"/>
  <c r="M974" i="5" s="1"/>
  <c r="G974" i="5"/>
  <c r="A977" i="5"/>
  <c r="D977" i="5" s="1"/>
  <c r="O976" i="5" l="1"/>
  <c r="P976" i="5" s="1"/>
  <c r="I976" i="5"/>
  <c r="J976" i="5" s="1"/>
  <c r="F976" i="5"/>
  <c r="G975" i="5"/>
  <c r="L975" i="5"/>
  <c r="M975" i="5" s="1"/>
  <c r="A978" i="5"/>
  <c r="D978" i="5" s="1"/>
  <c r="O977" i="5" l="1"/>
  <c r="P977" i="5" s="1"/>
  <c r="I977" i="5"/>
  <c r="J977" i="5" s="1"/>
  <c r="F977" i="5"/>
  <c r="G976" i="5"/>
  <c r="L976" i="5"/>
  <c r="M976" i="5" s="1"/>
  <c r="A979" i="5"/>
  <c r="D979" i="5" s="1"/>
  <c r="O978" i="5" l="1"/>
  <c r="P978" i="5" s="1"/>
  <c r="I978" i="5"/>
  <c r="J978" i="5" s="1"/>
  <c r="F978" i="5"/>
  <c r="G977" i="5"/>
  <c r="L977" i="5"/>
  <c r="M977" i="5" s="1"/>
  <c r="A980" i="5"/>
  <c r="D980" i="5" s="1"/>
  <c r="O979" i="5" l="1"/>
  <c r="P979" i="5" s="1"/>
  <c r="I979" i="5"/>
  <c r="J979" i="5" s="1"/>
  <c r="F979" i="5"/>
  <c r="G978" i="5"/>
  <c r="L978" i="5"/>
  <c r="M978" i="5" s="1"/>
  <c r="A981" i="5"/>
  <c r="D981" i="5" s="1"/>
  <c r="O980" i="5" l="1"/>
  <c r="P980" i="5" s="1"/>
  <c r="I980" i="5"/>
  <c r="J980" i="5" s="1"/>
  <c r="F980" i="5"/>
  <c r="G979" i="5"/>
  <c r="L979" i="5"/>
  <c r="M979" i="5" s="1"/>
  <c r="A982" i="5"/>
  <c r="D982" i="5" s="1"/>
  <c r="O981" i="5" l="1"/>
  <c r="P981" i="5" s="1"/>
  <c r="I981" i="5"/>
  <c r="J981" i="5" s="1"/>
  <c r="F981" i="5"/>
  <c r="L980" i="5"/>
  <c r="M980" i="5" s="1"/>
  <c r="G980" i="5"/>
  <c r="A983" i="5"/>
  <c r="D983" i="5" s="1"/>
  <c r="O982" i="5" l="1"/>
  <c r="P982" i="5" s="1"/>
  <c r="I982" i="5"/>
  <c r="J982" i="5" s="1"/>
  <c r="F982" i="5"/>
  <c r="L981" i="5"/>
  <c r="M981" i="5" s="1"/>
  <c r="G981" i="5"/>
  <c r="A984" i="5"/>
  <c r="D984" i="5" s="1"/>
  <c r="O983" i="5" l="1"/>
  <c r="P983" i="5" s="1"/>
  <c r="F983" i="5"/>
  <c r="I983" i="5"/>
  <c r="J983" i="5" s="1"/>
  <c r="L982" i="5"/>
  <c r="M982" i="5" s="1"/>
  <c r="G982" i="5"/>
  <c r="A985" i="5"/>
  <c r="D985" i="5" s="1"/>
  <c r="O984" i="5" l="1"/>
  <c r="P984" i="5" s="1"/>
  <c r="I984" i="5"/>
  <c r="J984" i="5" s="1"/>
  <c r="F984" i="5"/>
  <c r="L983" i="5"/>
  <c r="M983" i="5" s="1"/>
  <c r="G983" i="5"/>
  <c r="A986" i="5"/>
  <c r="D986" i="5" s="1"/>
  <c r="O985" i="5" l="1"/>
  <c r="P985" i="5" s="1"/>
  <c r="I985" i="5"/>
  <c r="J985" i="5" s="1"/>
  <c r="F985" i="5"/>
  <c r="G984" i="5"/>
  <c r="L984" i="5"/>
  <c r="M984" i="5" s="1"/>
  <c r="A987" i="5"/>
  <c r="D987" i="5" s="1"/>
  <c r="O986" i="5" l="1"/>
  <c r="P986" i="5" s="1"/>
  <c r="I986" i="5"/>
  <c r="J986" i="5" s="1"/>
  <c r="F986" i="5"/>
  <c r="G985" i="5"/>
  <c r="L985" i="5"/>
  <c r="M985" i="5" s="1"/>
  <c r="A988" i="5"/>
  <c r="D988" i="5" s="1"/>
  <c r="O987" i="5" l="1"/>
  <c r="P987" i="5" s="1"/>
  <c r="I987" i="5"/>
  <c r="J987" i="5" s="1"/>
  <c r="F987" i="5"/>
  <c r="L986" i="5"/>
  <c r="M986" i="5" s="1"/>
  <c r="G986" i="5"/>
  <c r="A989" i="5"/>
  <c r="D989" i="5" s="1"/>
  <c r="O988" i="5" l="1"/>
  <c r="P988" i="5" s="1"/>
  <c r="I988" i="5"/>
  <c r="J988" i="5" s="1"/>
  <c r="F988" i="5"/>
  <c r="L987" i="5"/>
  <c r="M987" i="5" s="1"/>
  <c r="G987" i="5"/>
  <c r="A990" i="5"/>
  <c r="D990" i="5" s="1"/>
  <c r="O989" i="5" l="1"/>
  <c r="P989" i="5" s="1"/>
  <c r="I989" i="5"/>
  <c r="J989" i="5" s="1"/>
  <c r="F989" i="5"/>
  <c r="G988" i="5"/>
  <c r="L988" i="5"/>
  <c r="M988" i="5" s="1"/>
  <c r="A991" i="5"/>
  <c r="D991" i="5" s="1"/>
  <c r="O990" i="5" l="1"/>
  <c r="P990" i="5" s="1"/>
  <c r="I990" i="5"/>
  <c r="J990" i="5" s="1"/>
  <c r="F990" i="5"/>
  <c r="G989" i="5"/>
  <c r="L989" i="5"/>
  <c r="M989" i="5" s="1"/>
  <c r="A992" i="5"/>
  <c r="D992" i="5" s="1"/>
  <c r="O991" i="5" l="1"/>
  <c r="P991" i="5" s="1"/>
  <c r="I991" i="5"/>
  <c r="J991" i="5" s="1"/>
  <c r="F991" i="5"/>
  <c r="G990" i="5"/>
  <c r="L990" i="5"/>
  <c r="M990" i="5" s="1"/>
  <c r="A993" i="5"/>
  <c r="D993" i="5" s="1"/>
  <c r="O992" i="5" l="1"/>
  <c r="P992" i="5" s="1"/>
  <c r="I992" i="5"/>
  <c r="J992" i="5" s="1"/>
  <c r="F992" i="5"/>
  <c r="G991" i="5"/>
  <c r="L991" i="5"/>
  <c r="M991" i="5" s="1"/>
  <c r="A994" i="5"/>
  <c r="D994" i="5" s="1"/>
  <c r="O993" i="5" l="1"/>
  <c r="P993" i="5" s="1"/>
  <c r="I993" i="5"/>
  <c r="J993" i="5" s="1"/>
  <c r="F993" i="5"/>
  <c r="G992" i="5"/>
  <c r="L992" i="5"/>
  <c r="M992" i="5" s="1"/>
  <c r="A995" i="5"/>
  <c r="D995" i="5" s="1"/>
  <c r="O994" i="5" l="1"/>
  <c r="P994" i="5" s="1"/>
  <c r="I994" i="5"/>
  <c r="J994" i="5" s="1"/>
  <c r="F994" i="5"/>
  <c r="G993" i="5"/>
  <c r="L993" i="5"/>
  <c r="M993" i="5" s="1"/>
  <c r="A996" i="5"/>
  <c r="D996" i="5" s="1"/>
  <c r="O995" i="5" l="1"/>
  <c r="P995" i="5" s="1"/>
  <c r="I995" i="5"/>
  <c r="J995" i="5" s="1"/>
  <c r="F995" i="5"/>
  <c r="G994" i="5"/>
  <c r="L994" i="5"/>
  <c r="M994" i="5" s="1"/>
  <c r="A997" i="5"/>
  <c r="D997" i="5" s="1"/>
  <c r="O996" i="5" l="1"/>
  <c r="P996" i="5" s="1"/>
  <c r="I996" i="5"/>
  <c r="J996" i="5" s="1"/>
  <c r="F996" i="5"/>
  <c r="L995" i="5"/>
  <c r="M995" i="5" s="1"/>
  <c r="G995" i="5"/>
  <c r="A998" i="5"/>
  <c r="D998" i="5" s="1"/>
  <c r="O997" i="5" l="1"/>
  <c r="P997" i="5" s="1"/>
  <c r="I997" i="5"/>
  <c r="J997" i="5" s="1"/>
  <c r="F997" i="5"/>
  <c r="G996" i="5"/>
  <c r="L996" i="5"/>
  <c r="M996" i="5" s="1"/>
  <c r="A999" i="5"/>
  <c r="D999" i="5" s="1"/>
  <c r="O998" i="5" l="1"/>
  <c r="P998" i="5" s="1"/>
  <c r="I998" i="5"/>
  <c r="J998" i="5" s="1"/>
  <c r="F998" i="5"/>
  <c r="G997" i="5"/>
  <c r="L997" i="5"/>
  <c r="M997" i="5" s="1"/>
  <c r="A1000" i="5"/>
  <c r="D1000" i="5" s="1"/>
  <c r="O999" i="5" l="1"/>
  <c r="P999" i="5" s="1"/>
  <c r="I999" i="5"/>
  <c r="J999" i="5" s="1"/>
  <c r="F999" i="5"/>
  <c r="L998" i="5"/>
  <c r="M998" i="5" s="1"/>
  <c r="G998" i="5"/>
  <c r="A1001" i="5"/>
  <c r="D1001" i="5" s="1"/>
  <c r="O1000" i="5" l="1"/>
  <c r="P1000" i="5" s="1"/>
  <c r="I1000" i="5"/>
  <c r="J1000" i="5" s="1"/>
  <c r="F1000" i="5"/>
  <c r="L999" i="5"/>
  <c r="M999" i="5" s="1"/>
  <c r="G999" i="5"/>
  <c r="A1002" i="5"/>
  <c r="D1002" i="5" s="1"/>
  <c r="O1001" i="5" l="1"/>
  <c r="P1001" i="5" s="1"/>
  <c r="I1001" i="5"/>
  <c r="J1001" i="5" s="1"/>
  <c r="F1001" i="5"/>
  <c r="L1000" i="5"/>
  <c r="M1000" i="5" s="1"/>
  <c r="G1000" i="5"/>
  <c r="O1002" i="5" l="1"/>
  <c r="P1002" i="5" s="1"/>
  <c r="I1002" i="5"/>
  <c r="J1002" i="5" s="1"/>
  <c r="F1002" i="5"/>
  <c r="G1001" i="5"/>
  <c r="L1001" i="5"/>
  <c r="M1001" i="5" s="1"/>
  <c r="G1002" i="5" l="1"/>
  <c r="L1002" i="5"/>
  <c r="M1002" i="5" s="1"/>
</calcChain>
</file>

<file path=xl/sharedStrings.xml><?xml version="1.0" encoding="utf-8"?>
<sst xmlns="http://schemas.openxmlformats.org/spreadsheetml/2006/main" count="255" uniqueCount="162">
  <si>
    <t>mol</t>
  </si>
  <si>
    <t>h</t>
  </si>
  <si>
    <t>1/T</t>
  </si>
  <si>
    <t>(Delta C )/T</t>
  </si>
  <si>
    <t>Delta N =</t>
  </si>
  <si>
    <t>Integrations - Variable</t>
  </si>
  <si>
    <t>Grund - Varialble :</t>
  </si>
  <si>
    <t>Zeit - Faktor :</t>
  </si>
  <si>
    <t>Differential Lösung</t>
  </si>
  <si>
    <t>(Delta N)|Max</t>
  </si>
  <si>
    <t xml:space="preserve">Haupt Lösung </t>
  </si>
  <si>
    <t>Substitutions - Variable</t>
  </si>
  <si>
    <t xml:space="preserve">d/dt N_1(t) </t>
  </si>
  <si>
    <t xml:space="preserve">d/dt N_2(t) </t>
  </si>
  <si>
    <t>Zwischen Terme</t>
  </si>
  <si>
    <t xml:space="preserve">d/dt N_3(t) </t>
  </si>
  <si>
    <t>Ausgleichs Verhältniss</t>
  </si>
  <si>
    <t>S | 2-3</t>
  </si>
  <si>
    <t>S | 1-2</t>
  </si>
  <si>
    <t>a</t>
  </si>
  <si>
    <t>b</t>
  </si>
  <si>
    <t>C_1</t>
  </si>
  <si>
    <t>C_2</t>
  </si>
  <si>
    <t>X_3</t>
  </si>
  <si>
    <t>X_2</t>
  </si>
  <si>
    <t>X_1</t>
  </si>
  <si>
    <t>C_4</t>
  </si>
  <si>
    <t>ɣ</t>
  </si>
  <si>
    <t>N_1 (0) = N_1</t>
  </si>
  <si>
    <t>N_2 (0) = N_2</t>
  </si>
  <si>
    <t xml:space="preserve">V_1 </t>
  </si>
  <si>
    <t xml:space="preserve">V_2 </t>
  </si>
  <si>
    <t xml:space="preserve">V_3 </t>
  </si>
  <si>
    <t>N_3 (0) = N_3</t>
  </si>
  <si>
    <t>V/T</t>
  </si>
  <si>
    <t>p</t>
  </si>
  <si>
    <t>q</t>
  </si>
  <si>
    <t>ɸ</t>
  </si>
  <si>
    <t>Diskriminante der Resolventen</t>
  </si>
  <si>
    <t xml:space="preserve">D </t>
  </si>
  <si>
    <t>Expotential - Variable : D &lt; 0</t>
  </si>
  <si>
    <t>Expotential - Variable : D = 0</t>
  </si>
  <si>
    <t>Expotential - Variable : D &gt; 0</t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</si>
  <si>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1</t>
    </r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</si>
  <si>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2</t>
    </r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</si>
  <si>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3</t>
    </r>
  </si>
  <si>
    <t>Expotential-Variable : Fall unterscheidung D</t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</si>
  <si>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 xml:space="preserve">_1 </t>
    </r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</si>
  <si>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>_2</t>
    </r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</si>
  <si>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>_3</t>
    </r>
  </si>
  <si>
    <t xml:space="preserve">T </t>
  </si>
  <si>
    <t>u</t>
  </si>
  <si>
    <t>v</t>
  </si>
  <si>
    <t xml:space="preserve">d/dt N_4(t) </t>
  </si>
  <si>
    <t xml:space="preserve">V_4 </t>
  </si>
  <si>
    <t>N_4 (0) = N_4</t>
  </si>
  <si>
    <t>Y_1</t>
  </si>
  <si>
    <t>Y_2</t>
  </si>
  <si>
    <t>Z_1</t>
  </si>
  <si>
    <t>Z_2</t>
  </si>
  <si>
    <t>Z_3</t>
  </si>
  <si>
    <t>Y_3</t>
  </si>
  <si>
    <t>C_5</t>
  </si>
  <si>
    <t>S | 3-4</t>
  </si>
  <si>
    <t>Teil-Lösungen und Zeit-Integrator (Links)</t>
  </si>
  <si>
    <t>CC_3</t>
  </si>
  <si>
    <t>CC_4</t>
  </si>
  <si>
    <t>CC_5</t>
  </si>
  <si>
    <t>CC_6</t>
  </si>
  <si>
    <t>Z_4</t>
  </si>
  <si>
    <t>W_1</t>
  </si>
  <si>
    <t>W_2</t>
  </si>
  <si>
    <t>W_3</t>
  </si>
  <si>
    <t>Massenerhaltung</t>
  </si>
  <si>
    <t>mol/T</t>
  </si>
  <si>
    <t xml:space="preserve"> Schrittweite</t>
  </si>
  <si>
    <t xml:space="preserve"> Zeitschritt</t>
  </si>
  <si>
    <t>Delta N - Sys 1</t>
  </si>
  <si>
    <t>Delta N - Sys 2</t>
  </si>
  <si>
    <t>C - Sys 1</t>
  </si>
  <si>
    <t>C - Sys 2</t>
  </si>
  <si>
    <t>Delta N - Sys 3</t>
  </si>
  <si>
    <t>C - Sys 3</t>
  </si>
  <si>
    <t>Delta N - Sys 4</t>
  </si>
  <si>
    <t>C - Sys 4</t>
  </si>
  <si>
    <t>4-DGL-SYS</t>
  </si>
  <si>
    <t xml:space="preserve">C_3 </t>
  </si>
  <si>
    <t>C_6</t>
  </si>
  <si>
    <t>CC_1</t>
  </si>
  <si>
    <t>CC_2</t>
  </si>
  <si>
    <t>Σ</t>
  </si>
  <si>
    <t>U_1</t>
  </si>
  <si>
    <t>U_2</t>
  </si>
  <si>
    <t>U_3</t>
  </si>
  <si>
    <t>k_{1,2}  = a</t>
  </si>
  <si>
    <t>Symmetrische Variable :</t>
  </si>
  <si>
    <t xml:space="preserve">k_{2,1}  </t>
  </si>
  <si>
    <t xml:space="preserve">k_{1,2}  </t>
  </si>
  <si>
    <t xml:space="preserve">k_{2,3} </t>
  </si>
  <si>
    <t xml:space="preserve">k_{3,2}  </t>
  </si>
  <si>
    <t xml:space="preserve">k_{3,4}  </t>
  </si>
  <si>
    <t xml:space="preserve">k_{4,3}  </t>
  </si>
  <si>
    <t>V</t>
  </si>
  <si>
    <t xml:space="preserve">K1 = k_{1,2}  /k_{2,1}  </t>
  </si>
  <si>
    <t xml:space="preserve">K2 = k_{2,3}  /k_{3,2}  </t>
  </si>
  <si>
    <t xml:space="preserve">K3= k_{3,4}  /k_{4,3}  </t>
  </si>
  <si>
    <t>k_{2,3}*K1  = b</t>
  </si>
  <si>
    <t xml:space="preserve">VR_1 = V_1 </t>
  </si>
  <si>
    <t xml:space="preserve">VR_2 = K1*V_2 </t>
  </si>
  <si>
    <t>k_{3,4} *K1*K2 = c</t>
  </si>
  <si>
    <t xml:space="preserve">VR_3 = K1*K2*V_3 </t>
  </si>
  <si>
    <t xml:space="preserve">VR_4 = K1*K2*K3*V_4 </t>
  </si>
  <si>
    <t>sec</t>
  </si>
  <si>
    <t xml:space="preserve"> </t>
  </si>
  <si>
    <t>conc. at t=0</t>
  </si>
  <si>
    <t>process time =</t>
  </si>
  <si>
    <t>final conc.</t>
  </si>
  <si>
    <t>initial amount</t>
  </si>
  <si>
    <t>final amount</t>
  </si>
  <si>
    <t>volume</t>
  </si>
  <si>
    <t>length of diffusion path between comp. 1 and 2</t>
  </si>
  <si>
    <t>diffusion coefficient between comp. 1 and 2</t>
  </si>
  <si>
    <t>interfacial area between comp. 1 and 2</t>
  </si>
  <si>
    <t>Red marked cells are for the input data and have to be filled in completely</t>
  </si>
  <si>
    <t>Grey/Organge Cells contain internally calculated variables that are needed as input for the analytical formula (sheet - DGL4)</t>
  </si>
  <si>
    <t>Grey/Black Cells contain the calculated results of the analytical formula</t>
  </si>
  <si>
    <t>!!All units are consistent with each other!! Please watch for a consequent interpretation!!</t>
  </si>
  <si>
    <t>Water</t>
  </si>
  <si>
    <t xml:space="preserve">Water </t>
  </si>
  <si>
    <t>Sorbent</t>
  </si>
  <si>
    <t>Sorption , Diffusion and Flow limitation</t>
  </si>
  <si>
    <t>Water Flow</t>
  </si>
  <si>
    <t>Barrier</t>
  </si>
  <si>
    <t>partition coefficient K = Sorbent/Water</t>
  </si>
  <si>
    <t>Desorption Rate Constant</t>
  </si>
  <si>
    <t>1/sec</t>
  </si>
  <si>
    <t xml:space="preserve">volumetric flow rate </t>
  </si>
  <si>
    <r>
      <t>cm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/sec</t>
    </r>
  </si>
  <si>
    <r>
      <t>cm</t>
    </r>
    <r>
      <rPr>
        <vertAlign val="superscript"/>
        <sz val="16"/>
        <color theme="1"/>
        <rFont val="Calibri"/>
        <family val="2"/>
        <scheme val="minor"/>
      </rPr>
      <t>2</t>
    </r>
  </si>
  <si>
    <t>Compartment 1</t>
  </si>
  <si>
    <t>Compartment 2</t>
  </si>
  <si>
    <t>Compartment 3</t>
  </si>
  <si>
    <t>Compartment 4</t>
  </si>
  <si>
    <r>
      <t>Kg</t>
    </r>
    <r>
      <rPr>
        <vertAlign val="subscript"/>
        <sz val="16"/>
        <color theme="1"/>
        <rFont val="Calibri"/>
        <family val="2"/>
        <scheme val="minor"/>
      </rPr>
      <t>sorbent</t>
    </r>
  </si>
  <si>
    <r>
      <t>k</t>
    </r>
    <r>
      <rPr>
        <vertAlign val="subscript"/>
        <sz val="16"/>
        <color theme="1"/>
        <rFont val="Calibri"/>
        <family val="2"/>
        <scheme val="minor"/>
      </rPr>
      <t>{1,2}</t>
    </r>
    <r>
      <rPr>
        <sz val="16"/>
        <color theme="1"/>
        <rFont val="Calibri"/>
        <family val="2"/>
        <scheme val="minor"/>
      </rPr>
      <t xml:space="preserve"> =</t>
    </r>
  </si>
  <si>
    <r>
      <t xml:space="preserve"> (Kg</t>
    </r>
    <r>
      <rPr>
        <vertAlign val="subscript"/>
        <sz val="16"/>
        <color theme="1"/>
        <rFont val="Calibri"/>
        <family val="2"/>
        <scheme val="minor"/>
      </rPr>
      <t>sorbent</t>
    </r>
    <r>
      <rPr>
        <sz val="16"/>
        <color theme="1"/>
        <rFont val="Calibri"/>
        <family val="2"/>
        <scheme val="minor"/>
      </rPr>
      <t>/sec)</t>
    </r>
  </si>
  <si>
    <r>
      <t>L</t>
    </r>
    <r>
      <rPr>
        <vertAlign val="subscript"/>
        <sz val="16"/>
        <color theme="1"/>
        <rFont val="Calibri"/>
        <family val="2"/>
        <scheme val="minor"/>
      </rPr>
      <t>water</t>
    </r>
  </si>
  <si>
    <r>
      <t>k</t>
    </r>
    <r>
      <rPr>
        <vertAlign val="subscript"/>
        <sz val="16"/>
        <color theme="1"/>
        <rFont val="Calibri"/>
        <family val="2"/>
        <scheme val="minor"/>
      </rPr>
      <t>{2,3}</t>
    </r>
    <r>
      <rPr>
        <sz val="16"/>
        <color theme="1"/>
        <rFont val="Calibri"/>
        <family val="2"/>
        <scheme val="minor"/>
      </rPr>
      <t xml:space="preserve"> =</t>
    </r>
  </si>
  <si>
    <r>
      <t xml:space="preserve"> (L</t>
    </r>
    <r>
      <rPr>
        <vertAlign val="subscript"/>
        <sz val="16"/>
        <color theme="1"/>
        <rFont val="Calibri"/>
        <family val="2"/>
        <scheme val="minor"/>
      </rPr>
      <t>water</t>
    </r>
    <r>
      <rPr>
        <sz val="16"/>
        <color theme="1"/>
        <rFont val="Calibri"/>
        <family val="2"/>
        <scheme val="minor"/>
      </rPr>
      <t>/sec)</t>
    </r>
  </si>
  <si>
    <r>
      <t>k</t>
    </r>
    <r>
      <rPr>
        <vertAlign val="subscript"/>
        <sz val="16"/>
        <color theme="1"/>
        <rFont val="Calibri"/>
        <family val="2"/>
        <scheme val="minor"/>
      </rPr>
      <t>{3,4}</t>
    </r>
    <r>
      <rPr>
        <sz val="16"/>
        <color theme="1"/>
        <rFont val="Calibri"/>
        <family val="2"/>
        <scheme val="minor"/>
      </rPr>
      <t xml:space="preserve"> =</t>
    </r>
  </si>
  <si>
    <r>
      <t>mol / Kg</t>
    </r>
    <r>
      <rPr>
        <vertAlign val="subscript"/>
        <sz val="16"/>
        <color theme="1"/>
        <rFont val="Calibri"/>
        <family val="2"/>
        <scheme val="minor"/>
      </rPr>
      <t>sorbent</t>
    </r>
  </si>
  <si>
    <r>
      <t>mol / L</t>
    </r>
    <r>
      <rPr>
        <vertAlign val="subscript"/>
        <sz val="16"/>
        <color theme="1"/>
        <rFont val="Calibri"/>
        <family val="2"/>
        <scheme val="minor"/>
      </rPr>
      <t>water</t>
    </r>
  </si>
  <si>
    <r>
      <t>k</t>
    </r>
    <r>
      <rPr>
        <vertAlign val="subscript"/>
        <sz val="16"/>
        <color theme="1"/>
        <rFont val="Calibri"/>
        <family val="2"/>
        <scheme val="minor"/>
      </rPr>
      <t>{2,1}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</si>
  <si>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{3,2}</t>
    </r>
    <r>
      <rPr>
        <sz val="16"/>
        <color theme="1"/>
        <rFont val="Calibri"/>
        <family val="2"/>
        <scheme val="minor"/>
      </rPr>
      <t xml:space="preserve"> =</t>
    </r>
  </si>
  <si>
    <r>
      <t xml:space="preserve"> (L</t>
    </r>
    <r>
      <rPr>
        <vertAlign val="subscript"/>
        <sz val="16"/>
        <color theme="1"/>
        <rFont val="Calibri"/>
        <family val="2"/>
        <scheme val="minor"/>
      </rPr>
      <t>Water</t>
    </r>
    <r>
      <rPr>
        <sz val="16"/>
        <color theme="1"/>
        <rFont val="Calibri"/>
        <family val="2"/>
        <scheme val="minor"/>
      </rPr>
      <t>/sec)</t>
    </r>
  </si>
  <si>
    <r>
      <t>k</t>
    </r>
    <r>
      <rPr>
        <vertAlign val="subscript"/>
        <sz val="16"/>
        <color theme="1"/>
        <rFont val="Calibri"/>
        <family val="2"/>
        <scheme val="minor"/>
      </rPr>
      <t>{4,3}</t>
    </r>
    <r>
      <rPr>
        <sz val="16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</si>
  <si>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6"/>
        <color theme="1"/>
        <rFont val="Calibri"/>
        <family val="2"/>
        <scheme val="minor"/>
      </rPr>
      <t>water</t>
    </r>
    <r>
      <rPr>
        <sz val="16"/>
        <color theme="1"/>
        <rFont val="Calibri"/>
        <family val="2"/>
        <scheme val="minor"/>
      </rPr>
      <t xml:space="preserve"> / Kg</t>
    </r>
    <r>
      <rPr>
        <vertAlign val="subscript"/>
        <sz val="16"/>
        <color theme="1"/>
        <rFont val="Calibri"/>
        <family val="2"/>
        <scheme val="minor"/>
      </rPr>
      <t>sorbent</t>
    </r>
  </si>
  <si>
    <t>partition coefficient K = Barrier / Water</t>
  </si>
  <si>
    <r>
      <t>(L</t>
    </r>
    <r>
      <rPr>
        <vertAlign val="subscript"/>
        <sz val="16"/>
        <color theme="1"/>
        <rFont val="Calibri"/>
        <family val="2"/>
        <scheme val="minor"/>
      </rPr>
      <t>water</t>
    </r>
    <r>
      <rPr>
        <sz val="16"/>
        <color theme="1"/>
        <rFont val="Calibri"/>
        <family val="2"/>
        <scheme val="minor"/>
      </rPr>
      <t>/L</t>
    </r>
    <r>
      <rPr>
        <vertAlign val="subscript"/>
        <sz val="16"/>
        <color theme="1"/>
        <rFont val="Calibri"/>
        <family val="2"/>
        <scheme val="minor"/>
      </rPr>
      <t>barrier</t>
    </r>
    <r>
      <rPr>
        <sz val="16"/>
        <color theme="1"/>
        <rFont val="Calibri"/>
        <family val="2"/>
        <scheme val="minor"/>
      </rPr>
      <t>)</t>
    </r>
  </si>
  <si>
    <t>L / sec</t>
  </si>
  <si>
    <t>cm</t>
  </si>
  <si>
    <t>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</si>
</sst>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Symbol"/>
      <family val="1"/>
      <charset val="2"/>
    </font>
    <font>
      <sz val="14"/>
      <color rgb="FF9C0006"/>
      <name val="Calibri"/>
      <family val="2"/>
    </font>
    <font>
      <sz val="14"/>
      <color rgb="FF9C0006"/>
      <name val="Calibri"/>
      <family val="2"/>
      <scheme val="minor"/>
    </font>
    <font>
      <sz val="14"/>
      <color rgb="FF9C0006"/>
      <name val="Symbol"/>
      <family val="1"/>
      <charset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Symbol"/>
      <family val="1"/>
      <charset val="2"/>
    </font>
    <font>
      <sz val="20"/>
      <color rgb="FF9C0006"/>
      <name val="Arial"/>
      <family val="2"/>
    </font>
    <font>
      <sz val="1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rgb="FFFA7D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3F3F3F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6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4" borderId="2" applyNumberFormat="0" applyAlignment="0" applyProtection="0"/>
    <xf numFmtId="0" fontId="7" fillId="4" borderId="1" applyNumberFormat="0" applyAlignment="0" applyProtection="0"/>
    <xf numFmtId="0" fontId="1" fillId="5" borderId="3" applyNumberFormat="0" applyFont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5" borderId="3" xfId="6" applyFont="1" applyAlignment="1">
      <alignment horizontal="center"/>
    </xf>
    <xf numFmtId="0" fontId="0" fillId="5" borderId="3" xfId="6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4" fillId="2" borderId="0" xfId="2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5" borderId="3" xfId="6" applyFont="1" applyAlignment="1">
      <alignment horizontal="center" vertical="center"/>
    </xf>
    <xf numFmtId="0" fontId="7" fillId="4" borderId="1" xfId="5" applyAlignment="1">
      <alignment horizontal="center" vertical="center"/>
    </xf>
    <xf numFmtId="0" fontId="0" fillId="5" borderId="3" xfId="6" quotePrefix="1" applyFont="1" applyAlignment="1">
      <alignment horizontal="center" vertical="center"/>
    </xf>
    <xf numFmtId="0" fontId="0" fillId="5" borderId="3" xfId="6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3" xfId="6" applyFont="1" applyAlignment="1">
      <alignment horizontal="center" vertical="center"/>
    </xf>
    <xf numFmtId="0" fontId="10" fillId="5" borderId="3" xfId="6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5" borderId="3" xfId="6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2" borderId="1" xfId="2" applyBorder="1" applyAlignment="1">
      <alignment horizontal="center" vertical="center"/>
    </xf>
    <xf numFmtId="0" fontId="0" fillId="5" borderId="3" xfId="6" applyFont="1"/>
    <xf numFmtId="0" fontId="6" fillId="4" borderId="2" xfId="4" applyAlignment="1">
      <alignment horizontal="center" vertical="center"/>
    </xf>
    <xf numFmtId="0" fontId="15" fillId="5" borderId="3" xfId="6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horizontal="right"/>
    </xf>
    <xf numFmtId="0" fontId="17" fillId="0" borderId="0" xfId="0" applyFont="1"/>
    <xf numFmtId="0" fontId="19" fillId="0" borderId="0" xfId="0" applyFont="1"/>
    <xf numFmtId="11" fontId="19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right"/>
    </xf>
    <xf numFmtId="11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0" fontId="21" fillId="5" borderId="12" xfId="6" applyFont="1" applyBorder="1"/>
    <xf numFmtId="0" fontId="0" fillId="5" borderId="12" xfId="6" applyFont="1" applyBorder="1"/>
    <xf numFmtId="0" fontId="0" fillId="5" borderId="13" xfId="6" applyFont="1" applyBorder="1"/>
    <xf numFmtId="0" fontId="22" fillId="4" borderId="14" xfId="5" applyFont="1" applyBorder="1" applyAlignment="1">
      <alignment horizontal="center" vertical="center"/>
    </xf>
    <xf numFmtId="0" fontId="21" fillId="5" borderId="0" xfId="6" applyFont="1" applyBorder="1"/>
    <xf numFmtId="0" fontId="0" fillId="5" borderId="0" xfId="6" applyFont="1" applyBorder="1"/>
    <xf numFmtId="0" fontId="0" fillId="5" borderId="5" xfId="6" applyFont="1" applyBorder="1"/>
    <xf numFmtId="0" fontId="23" fillId="5" borderId="16" xfId="6" applyFont="1" applyBorder="1"/>
    <xf numFmtId="0" fontId="24" fillId="0" borderId="0" xfId="0" applyFont="1" applyAlignment="1">
      <alignment horizontal="left"/>
    </xf>
    <xf numFmtId="0" fontId="25" fillId="3" borderId="11" xfId="3" applyFont="1" applyBorder="1" applyAlignment="1">
      <alignment horizontal="center" vertical="center"/>
    </xf>
    <xf numFmtId="0" fontId="26" fillId="4" borderId="15" xfId="4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23" fillId="3" borderId="9" xfId="3" applyFont="1" applyBorder="1" applyAlignment="1">
      <alignment horizontal="center"/>
    </xf>
    <xf numFmtId="0" fontId="23" fillId="5" borderId="6" xfId="6" applyFont="1" applyBorder="1"/>
    <xf numFmtId="0" fontId="27" fillId="5" borderId="16" xfId="6" applyFont="1" applyBorder="1"/>
    <xf numFmtId="0" fontId="27" fillId="5" borderId="7" xfId="6" applyFont="1" applyBorder="1"/>
    <xf numFmtId="0" fontId="23" fillId="3" borderId="1" xfId="3" applyFont="1" applyAlignment="1">
      <alignment horizontal="center"/>
    </xf>
    <xf numFmtId="11" fontId="23" fillId="3" borderId="1" xfId="3" applyNumberFormat="1" applyFont="1"/>
    <xf numFmtId="0" fontId="27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7" fillId="0" borderId="17" xfId="0" applyFont="1" applyBorder="1" applyAlignment="1">
      <alignment horizontal="center"/>
    </xf>
    <xf numFmtId="0" fontId="23" fillId="3" borderId="18" xfId="3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11" fontId="32" fillId="4" borderId="1" xfId="5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0" xfId="0" applyFont="1" applyBorder="1"/>
    <xf numFmtId="0" fontId="27" fillId="0" borderId="5" xfId="0" applyFont="1" applyBorder="1"/>
    <xf numFmtId="0" fontId="27" fillId="0" borderId="4" xfId="0" applyFont="1" applyBorder="1" applyAlignment="1">
      <alignment horizontal="center" wrapText="1"/>
    </xf>
    <xf numFmtId="0" fontId="27" fillId="0" borderId="5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3" fillId="3" borderId="1" xfId="3" applyFont="1" applyBorder="1" applyAlignment="1">
      <alignment horizontal="center"/>
    </xf>
    <xf numFmtId="0" fontId="32" fillId="4" borderId="10" xfId="5" applyFont="1" applyBorder="1" applyAlignment="1">
      <alignment horizontal="center"/>
    </xf>
    <xf numFmtId="0" fontId="32" fillId="4" borderId="1" xfId="5" applyFont="1" applyBorder="1" applyAlignment="1">
      <alignment horizontal="center"/>
    </xf>
    <xf numFmtId="0" fontId="33" fillId="4" borderId="2" xfId="4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33" fillId="4" borderId="8" xfId="4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33" fillId="4" borderId="2" xfId="4" applyFont="1" applyAlignment="1">
      <alignment horizontal="center"/>
    </xf>
    <xf numFmtId="0" fontId="27" fillId="0" borderId="0" xfId="0" applyFont="1" applyFill="1" applyBorder="1" applyAlignment="1">
      <alignment horizontal="center"/>
    </xf>
  </cellXfs>
  <cellStyles count="7">
    <cellStyle name="Ausgabe" xfId="4" builtinId="21"/>
    <cellStyle name="Berechnung" xfId="5" builtinId="22"/>
    <cellStyle name="Eingabe" xfId="3" builtinId="20"/>
    <cellStyle name="Neutral" xfId="2" builtinId="28"/>
    <cellStyle name="Notiz" xfId="6" builtinId="10"/>
    <cellStyle name="Standard" xfId="0" builtinId="0"/>
    <cellStyle name="Überschrift 4" xfId="1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 in Compartment 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402094078429037"/>
          <c:y val="0.21399067975657499"/>
          <c:w val="0.76315761671576288"/>
          <c:h val="0.58692790081276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Graphen!$G$2</c:f>
              <c:strCache>
                <c:ptCount val="1"/>
                <c:pt idx="0">
                  <c:v>C - Sys 1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4.5000000000000009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6.5000000000000009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9.0000000000000018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13.000000000000002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18.000000000000004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25.500000000000004</c:v>
                </c:pt>
                <c:pt idx="51">
                  <c:v>26.000000000000004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29.500000000000004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35.500000000000007</c:v>
                </c:pt>
                <c:pt idx="71">
                  <c:v>36.000000000000007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43.500000000000007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51.000000000000007</c:v>
                </c:pt>
                <c:pt idx="102">
                  <c:v>51.500000000000007</c:v>
                </c:pt>
                <c:pt idx="103">
                  <c:v>52.000000000000007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59.000000000000007</c:v>
                </c:pt>
                <c:pt idx="118">
                  <c:v>59.500000000000007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71.000000000000014</c:v>
                </c:pt>
                <c:pt idx="142">
                  <c:v>71.500000000000014</c:v>
                </c:pt>
                <c:pt idx="143">
                  <c:v>72.000000000000014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86.500000000000014</c:v>
                </c:pt>
                <c:pt idx="173">
                  <c:v>87.000000000000014</c:v>
                </c:pt>
                <c:pt idx="174">
                  <c:v>87.500000000000014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102.00000000000001</c:v>
                </c:pt>
                <c:pt idx="204">
                  <c:v>102.50000000000001</c:v>
                </c:pt>
                <c:pt idx="205">
                  <c:v>103.00000000000001</c:v>
                </c:pt>
                <c:pt idx="206">
                  <c:v>103.50000000000001</c:v>
                </c:pt>
                <c:pt idx="207">
                  <c:v>104.00000000000001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117.50000000000001</c:v>
                </c:pt>
                <c:pt idx="235">
                  <c:v>118.00000000000001</c:v>
                </c:pt>
                <c:pt idx="236">
                  <c:v>118.50000000000001</c:v>
                </c:pt>
                <c:pt idx="237">
                  <c:v>119.00000000000001</c:v>
                </c:pt>
                <c:pt idx="238">
                  <c:v>119.50000000000001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141.50000000000003</c:v>
                </c:pt>
                <c:pt idx="283">
                  <c:v>142.00000000000003</c:v>
                </c:pt>
                <c:pt idx="284">
                  <c:v>142.50000000000003</c:v>
                </c:pt>
                <c:pt idx="285">
                  <c:v>143.00000000000003</c:v>
                </c:pt>
                <c:pt idx="286">
                  <c:v>143.50000000000003</c:v>
                </c:pt>
                <c:pt idx="287">
                  <c:v>144.00000000000003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172.50000000000003</c:v>
                </c:pt>
                <c:pt idx="345">
                  <c:v>173.00000000000003</c:v>
                </c:pt>
                <c:pt idx="346">
                  <c:v>173.50000000000003</c:v>
                </c:pt>
                <c:pt idx="347">
                  <c:v>174.00000000000003</c:v>
                </c:pt>
                <c:pt idx="348">
                  <c:v>174.50000000000003</c:v>
                </c:pt>
                <c:pt idx="349">
                  <c:v>175.00000000000003</c:v>
                </c:pt>
                <c:pt idx="350">
                  <c:v>175.50000000000003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204.00000000000003</c:v>
                </c:pt>
                <c:pt idx="408">
                  <c:v>204.50000000000003</c:v>
                </c:pt>
                <c:pt idx="409">
                  <c:v>205.00000000000003</c:v>
                </c:pt>
                <c:pt idx="410">
                  <c:v>205.50000000000003</c:v>
                </c:pt>
                <c:pt idx="411">
                  <c:v>206.00000000000003</c:v>
                </c:pt>
                <c:pt idx="412">
                  <c:v>206.50000000000003</c:v>
                </c:pt>
                <c:pt idx="413">
                  <c:v>207.00000000000003</c:v>
                </c:pt>
                <c:pt idx="414">
                  <c:v>207.50000000000003</c:v>
                </c:pt>
                <c:pt idx="415">
                  <c:v>208.00000000000003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235.00000000000003</c:v>
                </c:pt>
                <c:pt idx="470">
                  <c:v>235.50000000000003</c:v>
                </c:pt>
                <c:pt idx="471">
                  <c:v>236.00000000000003</c:v>
                </c:pt>
                <c:pt idx="472">
                  <c:v>236.50000000000003</c:v>
                </c:pt>
                <c:pt idx="473">
                  <c:v>237.00000000000003</c:v>
                </c:pt>
                <c:pt idx="474">
                  <c:v>237.50000000000003</c:v>
                </c:pt>
                <c:pt idx="475">
                  <c:v>238.00000000000003</c:v>
                </c:pt>
                <c:pt idx="476">
                  <c:v>238.50000000000003</c:v>
                </c:pt>
                <c:pt idx="477">
                  <c:v>239.00000000000003</c:v>
                </c:pt>
                <c:pt idx="478">
                  <c:v>239.50000000000003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282.50000000000006</c:v>
                </c:pt>
                <c:pt idx="565">
                  <c:v>283.00000000000006</c:v>
                </c:pt>
                <c:pt idx="566">
                  <c:v>283.50000000000006</c:v>
                </c:pt>
                <c:pt idx="567">
                  <c:v>284.00000000000006</c:v>
                </c:pt>
                <c:pt idx="568">
                  <c:v>284.50000000000006</c:v>
                </c:pt>
                <c:pt idx="569">
                  <c:v>285.00000000000006</c:v>
                </c:pt>
                <c:pt idx="570">
                  <c:v>285.50000000000006</c:v>
                </c:pt>
                <c:pt idx="571">
                  <c:v>286.00000000000006</c:v>
                </c:pt>
                <c:pt idx="572">
                  <c:v>286.50000000000006</c:v>
                </c:pt>
                <c:pt idx="573">
                  <c:v>287.00000000000006</c:v>
                </c:pt>
                <c:pt idx="574">
                  <c:v>287.50000000000006</c:v>
                </c:pt>
                <c:pt idx="575">
                  <c:v>288.00000000000006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345.00000000000006</c:v>
                </c:pt>
                <c:pt idx="690">
                  <c:v>345.50000000000006</c:v>
                </c:pt>
                <c:pt idx="691">
                  <c:v>346.00000000000006</c:v>
                </c:pt>
                <c:pt idx="692">
                  <c:v>346.50000000000006</c:v>
                </c:pt>
                <c:pt idx="693">
                  <c:v>347.00000000000006</c:v>
                </c:pt>
                <c:pt idx="694">
                  <c:v>347.50000000000006</c:v>
                </c:pt>
                <c:pt idx="695">
                  <c:v>348.00000000000006</c:v>
                </c:pt>
                <c:pt idx="696">
                  <c:v>348.50000000000006</c:v>
                </c:pt>
                <c:pt idx="697">
                  <c:v>349.00000000000006</c:v>
                </c:pt>
                <c:pt idx="698">
                  <c:v>349.50000000000006</c:v>
                </c:pt>
                <c:pt idx="699">
                  <c:v>350.00000000000006</c:v>
                </c:pt>
                <c:pt idx="700">
                  <c:v>350.50000000000006</c:v>
                </c:pt>
                <c:pt idx="701">
                  <c:v>351.00000000000006</c:v>
                </c:pt>
                <c:pt idx="702">
                  <c:v>351.50000000000006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407.50000000000006</c:v>
                </c:pt>
                <c:pt idx="815">
                  <c:v>408.00000000000006</c:v>
                </c:pt>
                <c:pt idx="816">
                  <c:v>408.50000000000006</c:v>
                </c:pt>
                <c:pt idx="817">
                  <c:v>409.00000000000006</c:v>
                </c:pt>
                <c:pt idx="818">
                  <c:v>409.50000000000006</c:v>
                </c:pt>
                <c:pt idx="819">
                  <c:v>410.00000000000006</c:v>
                </c:pt>
                <c:pt idx="820">
                  <c:v>410.50000000000006</c:v>
                </c:pt>
                <c:pt idx="821">
                  <c:v>411.00000000000006</c:v>
                </c:pt>
                <c:pt idx="822">
                  <c:v>411.50000000000006</c:v>
                </c:pt>
                <c:pt idx="823">
                  <c:v>412.00000000000006</c:v>
                </c:pt>
                <c:pt idx="824">
                  <c:v>412.50000000000006</c:v>
                </c:pt>
                <c:pt idx="825">
                  <c:v>413.00000000000006</c:v>
                </c:pt>
                <c:pt idx="826">
                  <c:v>413.50000000000006</c:v>
                </c:pt>
                <c:pt idx="827">
                  <c:v>414.00000000000006</c:v>
                </c:pt>
                <c:pt idx="828">
                  <c:v>414.50000000000006</c:v>
                </c:pt>
                <c:pt idx="829">
                  <c:v>415.00000000000006</c:v>
                </c:pt>
                <c:pt idx="830">
                  <c:v>415.50000000000006</c:v>
                </c:pt>
                <c:pt idx="831">
                  <c:v>416.00000000000006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470.00000000000006</c:v>
                </c:pt>
                <c:pt idx="940">
                  <c:v>470.50000000000006</c:v>
                </c:pt>
                <c:pt idx="941">
                  <c:v>471.00000000000006</c:v>
                </c:pt>
                <c:pt idx="942">
                  <c:v>471.50000000000006</c:v>
                </c:pt>
                <c:pt idx="943">
                  <c:v>472.00000000000006</c:v>
                </c:pt>
                <c:pt idx="944">
                  <c:v>472.50000000000006</c:v>
                </c:pt>
                <c:pt idx="945">
                  <c:v>473.00000000000006</c:v>
                </c:pt>
                <c:pt idx="946">
                  <c:v>473.50000000000006</c:v>
                </c:pt>
                <c:pt idx="947">
                  <c:v>474.00000000000006</c:v>
                </c:pt>
                <c:pt idx="948">
                  <c:v>474.50000000000006</c:v>
                </c:pt>
                <c:pt idx="949">
                  <c:v>475.00000000000006</c:v>
                </c:pt>
                <c:pt idx="950">
                  <c:v>475.50000000000006</c:v>
                </c:pt>
                <c:pt idx="951">
                  <c:v>476.00000000000006</c:v>
                </c:pt>
                <c:pt idx="952">
                  <c:v>476.50000000000006</c:v>
                </c:pt>
                <c:pt idx="953">
                  <c:v>477.00000000000006</c:v>
                </c:pt>
                <c:pt idx="954">
                  <c:v>477.50000000000006</c:v>
                </c:pt>
                <c:pt idx="955">
                  <c:v>478.00000000000006</c:v>
                </c:pt>
                <c:pt idx="956">
                  <c:v>478.50000000000006</c:v>
                </c:pt>
                <c:pt idx="957">
                  <c:v>479.00000000000006</c:v>
                </c:pt>
                <c:pt idx="958">
                  <c:v>479.50000000000006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</c:numCache>
            </c:numRef>
          </c:xVal>
          <c:yVal>
            <c:numRef>
              <c:f>Graphen!$G$2:$G$1002</c:f>
              <c:numCache>
                <c:formatCode>General</c:formatCode>
                <c:ptCount val="1001"/>
                <c:pt idx="0">
                  <c:v>0</c:v>
                </c:pt>
                <c:pt idx="1">
                  <c:v>0.98192316990794237</c:v>
                </c:pt>
                <c:pt idx="2">
                  <c:v>0.98051170086565742</c:v>
                </c:pt>
                <c:pt idx="3">
                  <c:v>0.98040149097609786</c:v>
                </c:pt>
                <c:pt idx="4">
                  <c:v>0.98039288556888327</c:v>
                </c:pt>
                <c:pt idx="5">
                  <c:v>0.9803922136089076</c:v>
                </c:pt>
                <c:pt idx="6">
                  <c:v>0.98039216110570815</c:v>
                </c:pt>
                <c:pt idx="7">
                  <c:v>0.9803921569707259</c:v>
                </c:pt>
                <c:pt idx="8">
                  <c:v>0.98039215661241452</c:v>
                </c:pt>
                <c:pt idx="9">
                  <c:v>0.98039215654899181</c:v>
                </c:pt>
                <c:pt idx="10">
                  <c:v>0.98039215650859457</c:v>
                </c:pt>
                <c:pt idx="11">
                  <c:v>0.98039215646999511</c:v>
                </c:pt>
                <c:pt idx="12">
                  <c:v>0.98039215643153599</c:v>
                </c:pt>
                <c:pt idx="13">
                  <c:v>0.98039215639308797</c:v>
                </c:pt>
                <c:pt idx="14">
                  <c:v>0.98039215635464061</c:v>
                </c:pt>
                <c:pt idx="15">
                  <c:v>0.98039215631619347</c:v>
                </c:pt>
                <c:pt idx="16">
                  <c:v>0.98039215627774623</c:v>
                </c:pt>
                <c:pt idx="17">
                  <c:v>0.9803921562392991</c:v>
                </c:pt>
                <c:pt idx="18">
                  <c:v>0.98039215620085185</c:v>
                </c:pt>
                <c:pt idx="19">
                  <c:v>0.98039215616240472</c:v>
                </c:pt>
                <c:pt idx="20">
                  <c:v>0.98039215612395747</c:v>
                </c:pt>
                <c:pt idx="21">
                  <c:v>0.98039215608551022</c:v>
                </c:pt>
                <c:pt idx="22">
                  <c:v>0.98039215604706309</c:v>
                </c:pt>
                <c:pt idx="23">
                  <c:v>0.98039215600861584</c:v>
                </c:pt>
                <c:pt idx="24">
                  <c:v>0.9803921559701686</c:v>
                </c:pt>
                <c:pt idx="25">
                  <c:v>0.98039215593172135</c:v>
                </c:pt>
                <c:pt idx="26">
                  <c:v>0.98039215589327422</c:v>
                </c:pt>
                <c:pt idx="27">
                  <c:v>0.98039215585482686</c:v>
                </c:pt>
                <c:pt idx="28">
                  <c:v>0.98039215581637973</c:v>
                </c:pt>
                <c:pt idx="29">
                  <c:v>0.98039215577793259</c:v>
                </c:pt>
                <c:pt idx="30">
                  <c:v>0.98039215573948524</c:v>
                </c:pt>
                <c:pt idx="31">
                  <c:v>0.9803921557010381</c:v>
                </c:pt>
                <c:pt idx="32">
                  <c:v>0.98039215566259086</c:v>
                </c:pt>
                <c:pt idx="33">
                  <c:v>0.98039215562414361</c:v>
                </c:pt>
                <c:pt idx="34">
                  <c:v>0.98039215558569637</c:v>
                </c:pt>
                <c:pt idx="35">
                  <c:v>0.98039215554724923</c:v>
                </c:pt>
                <c:pt idx="36">
                  <c:v>0.98039215550880188</c:v>
                </c:pt>
                <c:pt idx="37">
                  <c:v>0.98039215547035474</c:v>
                </c:pt>
                <c:pt idx="38">
                  <c:v>0.98039215543190761</c:v>
                </c:pt>
                <c:pt idx="39">
                  <c:v>0.98039215539346025</c:v>
                </c:pt>
                <c:pt idx="40">
                  <c:v>0.98039215535501312</c:v>
                </c:pt>
                <c:pt idx="41">
                  <c:v>0.98039215531656587</c:v>
                </c:pt>
                <c:pt idx="42">
                  <c:v>0.98039215527811863</c:v>
                </c:pt>
                <c:pt idx="43">
                  <c:v>0.98039215523967138</c:v>
                </c:pt>
                <c:pt idx="44">
                  <c:v>0.98039215520122425</c:v>
                </c:pt>
                <c:pt idx="45">
                  <c:v>0.98039215516277689</c:v>
                </c:pt>
                <c:pt idx="46">
                  <c:v>0.98039215512432976</c:v>
                </c:pt>
                <c:pt idx="47">
                  <c:v>0.98039215508588251</c:v>
                </c:pt>
                <c:pt idx="48">
                  <c:v>0.98039215504743527</c:v>
                </c:pt>
                <c:pt idx="49">
                  <c:v>0.98039215500898813</c:v>
                </c:pt>
                <c:pt idx="50">
                  <c:v>0.98039215497054089</c:v>
                </c:pt>
                <c:pt idx="51">
                  <c:v>0.98039215493209364</c:v>
                </c:pt>
                <c:pt idx="52">
                  <c:v>0.98039215489364639</c:v>
                </c:pt>
                <c:pt idx="53">
                  <c:v>0.98039215485519926</c:v>
                </c:pt>
                <c:pt idx="54">
                  <c:v>0.9803921548167519</c:v>
                </c:pt>
                <c:pt idx="55">
                  <c:v>0.98039215477830477</c:v>
                </c:pt>
                <c:pt idx="56">
                  <c:v>0.98039215473985752</c:v>
                </c:pt>
                <c:pt idx="57">
                  <c:v>0.98039215470141028</c:v>
                </c:pt>
                <c:pt idx="58">
                  <c:v>0.98039215466296314</c:v>
                </c:pt>
                <c:pt idx="59">
                  <c:v>0.9803921546245159</c:v>
                </c:pt>
                <c:pt idx="60">
                  <c:v>0.98039215458606865</c:v>
                </c:pt>
                <c:pt idx="61">
                  <c:v>0.98039215454762141</c:v>
                </c:pt>
                <c:pt idx="62">
                  <c:v>0.98039215450917427</c:v>
                </c:pt>
                <c:pt idx="63">
                  <c:v>0.98039215447072692</c:v>
                </c:pt>
                <c:pt idx="64">
                  <c:v>0.98039215443227978</c:v>
                </c:pt>
                <c:pt idx="65">
                  <c:v>0.98039215439383254</c:v>
                </c:pt>
                <c:pt idx="66">
                  <c:v>0.98039215435538529</c:v>
                </c:pt>
                <c:pt idx="67">
                  <c:v>0.98039215431693816</c:v>
                </c:pt>
                <c:pt idx="68">
                  <c:v>0.98039215427849091</c:v>
                </c:pt>
                <c:pt idx="69">
                  <c:v>0.98039215424004367</c:v>
                </c:pt>
                <c:pt idx="70">
                  <c:v>0.98039215420159642</c:v>
                </c:pt>
                <c:pt idx="71">
                  <c:v>0.98039215416314929</c:v>
                </c:pt>
                <c:pt idx="72">
                  <c:v>0.98039215412470193</c:v>
                </c:pt>
                <c:pt idx="73">
                  <c:v>0.9803921540862548</c:v>
                </c:pt>
                <c:pt idx="74">
                  <c:v>0.98039215404780755</c:v>
                </c:pt>
                <c:pt idx="75">
                  <c:v>0.98039215400936031</c:v>
                </c:pt>
                <c:pt idx="76">
                  <c:v>0.98039215397091306</c:v>
                </c:pt>
                <c:pt idx="77">
                  <c:v>0.98039215393246593</c:v>
                </c:pt>
                <c:pt idx="78">
                  <c:v>0.98039215389401868</c:v>
                </c:pt>
                <c:pt idx="79">
                  <c:v>0.98039215385557144</c:v>
                </c:pt>
                <c:pt idx="80">
                  <c:v>0.9803921538171243</c:v>
                </c:pt>
                <c:pt idx="81">
                  <c:v>0.98039215377867694</c:v>
                </c:pt>
                <c:pt idx="82">
                  <c:v>0.98039215374022981</c:v>
                </c:pt>
                <c:pt idx="83">
                  <c:v>0.98039215370178256</c:v>
                </c:pt>
                <c:pt idx="84">
                  <c:v>0.98039215366333532</c:v>
                </c:pt>
                <c:pt idx="85">
                  <c:v>0.98039215362488807</c:v>
                </c:pt>
                <c:pt idx="86">
                  <c:v>0.98039215358644094</c:v>
                </c:pt>
                <c:pt idx="87">
                  <c:v>0.98039215354799369</c:v>
                </c:pt>
                <c:pt idx="88">
                  <c:v>0.98039215350954645</c:v>
                </c:pt>
                <c:pt idx="89">
                  <c:v>0.98039215347109931</c:v>
                </c:pt>
                <c:pt idx="90">
                  <c:v>0.98039215343265196</c:v>
                </c:pt>
                <c:pt idx="91">
                  <c:v>0.98039215339420482</c:v>
                </c:pt>
                <c:pt idx="92">
                  <c:v>0.98039215335575758</c:v>
                </c:pt>
                <c:pt idx="93">
                  <c:v>0.98039215331731033</c:v>
                </c:pt>
                <c:pt idx="94">
                  <c:v>0.98039215327886309</c:v>
                </c:pt>
                <c:pt idx="95">
                  <c:v>0.98039215324041595</c:v>
                </c:pt>
                <c:pt idx="96">
                  <c:v>0.98039215320196871</c:v>
                </c:pt>
                <c:pt idx="97">
                  <c:v>0.98039215316352146</c:v>
                </c:pt>
                <c:pt idx="98">
                  <c:v>0.98039215312507433</c:v>
                </c:pt>
                <c:pt idx="99">
                  <c:v>0.98039215308662697</c:v>
                </c:pt>
                <c:pt idx="100">
                  <c:v>0.98039215304817984</c:v>
                </c:pt>
                <c:pt idx="101">
                  <c:v>0.98039215300973259</c:v>
                </c:pt>
                <c:pt idx="102">
                  <c:v>0.98039215297128535</c:v>
                </c:pt>
                <c:pt idx="103">
                  <c:v>0.9803921529328381</c:v>
                </c:pt>
                <c:pt idx="104">
                  <c:v>0.98039215289439086</c:v>
                </c:pt>
                <c:pt idx="105">
                  <c:v>0.98039215285594361</c:v>
                </c:pt>
                <c:pt idx="106">
                  <c:v>0.98039215281749648</c:v>
                </c:pt>
                <c:pt idx="107">
                  <c:v>0.98039215277904923</c:v>
                </c:pt>
                <c:pt idx="108">
                  <c:v>0.98039215274060199</c:v>
                </c:pt>
                <c:pt idx="109">
                  <c:v>0.98039215270215485</c:v>
                </c:pt>
                <c:pt idx="110">
                  <c:v>0.98039215266370749</c:v>
                </c:pt>
                <c:pt idx="111">
                  <c:v>0.98039215262526036</c:v>
                </c:pt>
                <c:pt idx="112">
                  <c:v>0.98039215258681311</c:v>
                </c:pt>
                <c:pt idx="113">
                  <c:v>0.98039215254836587</c:v>
                </c:pt>
                <c:pt idx="114">
                  <c:v>0.98039215250991862</c:v>
                </c:pt>
                <c:pt idx="115">
                  <c:v>0.98039215247147149</c:v>
                </c:pt>
                <c:pt idx="116">
                  <c:v>0.98039215243302424</c:v>
                </c:pt>
                <c:pt idx="117">
                  <c:v>0.980392152394577</c:v>
                </c:pt>
                <c:pt idx="118">
                  <c:v>0.98039215235612986</c:v>
                </c:pt>
                <c:pt idx="119">
                  <c:v>0.98039215231768251</c:v>
                </c:pt>
                <c:pt idx="120">
                  <c:v>0.98039215227923537</c:v>
                </c:pt>
                <c:pt idx="121">
                  <c:v>0.98039215224078813</c:v>
                </c:pt>
                <c:pt idx="122">
                  <c:v>0.98039215220234088</c:v>
                </c:pt>
                <c:pt idx="123">
                  <c:v>0.98039215216389364</c:v>
                </c:pt>
                <c:pt idx="124">
                  <c:v>0.9803921521254465</c:v>
                </c:pt>
                <c:pt idx="125">
                  <c:v>0.98039215208699926</c:v>
                </c:pt>
                <c:pt idx="126">
                  <c:v>0.98039215204855201</c:v>
                </c:pt>
                <c:pt idx="127">
                  <c:v>0.98039215201010488</c:v>
                </c:pt>
                <c:pt idx="128">
                  <c:v>0.98039215197165752</c:v>
                </c:pt>
                <c:pt idx="129">
                  <c:v>0.98039215193321039</c:v>
                </c:pt>
                <c:pt idx="130">
                  <c:v>0.98039215189476314</c:v>
                </c:pt>
                <c:pt idx="131">
                  <c:v>0.9803921518563159</c:v>
                </c:pt>
                <c:pt idx="132">
                  <c:v>0.98039215181786865</c:v>
                </c:pt>
                <c:pt idx="133">
                  <c:v>0.98039215177942152</c:v>
                </c:pt>
                <c:pt idx="134">
                  <c:v>0.98039215174097416</c:v>
                </c:pt>
                <c:pt idx="135">
                  <c:v>0.98039215170252703</c:v>
                </c:pt>
                <c:pt idx="136">
                  <c:v>0.98039215166407989</c:v>
                </c:pt>
                <c:pt idx="137">
                  <c:v>0.98039215162563254</c:v>
                </c:pt>
                <c:pt idx="138">
                  <c:v>0.9803921515871854</c:v>
                </c:pt>
                <c:pt idx="139">
                  <c:v>0.98039215154873816</c:v>
                </c:pt>
                <c:pt idx="140">
                  <c:v>0.98039215151029091</c:v>
                </c:pt>
                <c:pt idx="141">
                  <c:v>0.98039215147184366</c:v>
                </c:pt>
                <c:pt idx="142">
                  <c:v>0.98039215143339653</c:v>
                </c:pt>
                <c:pt idx="143">
                  <c:v>0.98039215139494917</c:v>
                </c:pt>
                <c:pt idx="144">
                  <c:v>0.98039215135650204</c:v>
                </c:pt>
                <c:pt idx="145">
                  <c:v>0.98039215131805491</c:v>
                </c:pt>
                <c:pt idx="146">
                  <c:v>0.98039215127960755</c:v>
                </c:pt>
                <c:pt idx="147">
                  <c:v>0.98039215124116041</c:v>
                </c:pt>
                <c:pt idx="148">
                  <c:v>0.98039215120271317</c:v>
                </c:pt>
                <c:pt idx="149">
                  <c:v>0.98039215116426592</c:v>
                </c:pt>
                <c:pt idx="150">
                  <c:v>0.98039215112581868</c:v>
                </c:pt>
                <c:pt idx="151">
                  <c:v>0.98039215108737154</c:v>
                </c:pt>
                <c:pt idx="152">
                  <c:v>0.98039215104892419</c:v>
                </c:pt>
                <c:pt idx="153">
                  <c:v>0.98039215101047705</c:v>
                </c:pt>
                <c:pt idx="154">
                  <c:v>0.98039215097202992</c:v>
                </c:pt>
                <c:pt idx="155">
                  <c:v>0.98039215093358256</c:v>
                </c:pt>
                <c:pt idx="156">
                  <c:v>0.98039215089513543</c:v>
                </c:pt>
                <c:pt idx="157">
                  <c:v>0.98039215085668818</c:v>
                </c:pt>
                <c:pt idx="158">
                  <c:v>0.98039215081824094</c:v>
                </c:pt>
                <c:pt idx="159">
                  <c:v>0.98039215077979369</c:v>
                </c:pt>
                <c:pt idx="160">
                  <c:v>0.98039215074134656</c:v>
                </c:pt>
                <c:pt idx="161">
                  <c:v>0.9803921507028992</c:v>
                </c:pt>
                <c:pt idx="162">
                  <c:v>0.98039215066445207</c:v>
                </c:pt>
                <c:pt idx="163">
                  <c:v>0.98039215062600493</c:v>
                </c:pt>
                <c:pt idx="164">
                  <c:v>0.98039215058755758</c:v>
                </c:pt>
                <c:pt idx="165">
                  <c:v>0.98039215054911044</c:v>
                </c:pt>
                <c:pt idx="166">
                  <c:v>0.9803921505106632</c:v>
                </c:pt>
                <c:pt idx="167">
                  <c:v>0.98039215047221595</c:v>
                </c:pt>
                <c:pt idx="168">
                  <c:v>0.98039215043376871</c:v>
                </c:pt>
                <c:pt idx="169">
                  <c:v>0.98039215039532157</c:v>
                </c:pt>
                <c:pt idx="170">
                  <c:v>0.98039215035687421</c:v>
                </c:pt>
                <c:pt idx="171">
                  <c:v>0.98039215031842708</c:v>
                </c:pt>
                <c:pt idx="172">
                  <c:v>0.98039215027997983</c:v>
                </c:pt>
                <c:pt idx="173">
                  <c:v>0.98039215024153259</c:v>
                </c:pt>
                <c:pt idx="174">
                  <c:v>0.98039215020308546</c:v>
                </c:pt>
                <c:pt idx="175">
                  <c:v>0.98039215016463821</c:v>
                </c:pt>
                <c:pt idx="176">
                  <c:v>0.98039215012619096</c:v>
                </c:pt>
                <c:pt idx="177">
                  <c:v>0.98039215008774372</c:v>
                </c:pt>
                <c:pt idx="178">
                  <c:v>0.98039215004929658</c:v>
                </c:pt>
                <c:pt idx="179">
                  <c:v>0.98039215001084923</c:v>
                </c:pt>
                <c:pt idx="180">
                  <c:v>0.98039214997240209</c:v>
                </c:pt>
                <c:pt idx="181">
                  <c:v>0.98039214993395485</c:v>
                </c:pt>
                <c:pt idx="182">
                  <c:v>0.9803921498955076</c:v>
                </c:pt>
                <c:pt idx="183">
                  <c:v>0.98039214985706047</c:v>
                </c:pt>
                <c:pt idx="184">
                  <c:v>0.98039214981861322</c:v>
                </c:pt>
                <c:pt idx="185">
                  <c:v>0.98039214978016598</c:v>
                </c:pt>
                <c:pt idx="186">
                  <c:v>0.98039214974171873</c:v>
                </c:pt>
                <c:pt idx="187">
                  <c:v>0.9803921497032716</c:v>
                </c:pt>
                <c:pt idx="188">
                  <c:v>0.98039214966482424</c:v>
                </c:pt>
                <c:pt idx="189">
                  <c:v>0.98039214962637711</c:v>
                </c:pt>
                <c:pt idx="190">
                  <c:v>0.98039214958792986</c:v>
                </c:pt>
                <c:pt idx="191">
                  <c:v>0.98039214954948262</c:v>
                </c:pt>
                <c:pt idx="192">
                  <c:v>0.98039214951103548</c:v>
                </c:pt>
                <c:pt idx="193">
                  <c:v>0.98039214947258824</c:v>
                </c:pt>
                <c:pt idx="194">
                  <c:v>0.98039214943414099</c:v>
                </c:pt>
                <c:pt idx="195">
                  <c:v>0.98039214939569375</c:v>
                </c:pt>
                <c:pt idx="196">
                  <c:v>0.98039214935724661</c:v>
                </c:pt>
                <c:pt idx="197">
                  <c:v>0.98039214931879926</c:v>
                </c:pt>
                <c:pt idx="198">
                  <c:v>0.98039214928035212</c:v>
                </c:pt>
                <c:pt idx="199">
                  <c:v>0.98039214924190488</c:v>
                </c:pt>
                <c:pt idx="200">
                  <c:v>0.98039214920345763</c:v>
                </c:pt>
                <c:pt idx="201">
                  <c:v>0.98039214916501038</c:v>
                </c:pt>
                <c:pt idx="202">
                  <c:v>0.98039214912656325</c:v>
                </c:pt>
                <c:pt idx="203">
                  <c:v>0.98039214908811601</c:v>
                </c:pt>
                <c:pt idx="204">
                  <c:v>0.98039214904966876</c:v>
                </c:pt>
                <c:pt idx="205">
                  <c:v>0.98039214901122163</c:v>
                </c:pt>
                <c:pt idx="206">
                  <c:v>0.98039214897277427</c:v>
                </c:pt>
                <c:pt idx="207">
                  <c:v>0.98039214893432713</c:v>
                </c:pt>
                <c:pt idx="208">
                  <c:v>0.98039214889587989</c:v>
                </c:pt>
                <c:pt idx="209">
                  <c:v>0.98039214885743264</c:v>
                </c:pt>
                <c:pt idx="210">
                  <c:v>0.9803921488189854</c:v>
                </c:pt>
                <c:pt idx="211">
                  <c:v>0.98039214878053826</c:v>
                </c:pt>
                <c:pt idx="212">
                  <c:v>0.98039214874209102</c:v>
                </c:pt>
                <c:pt idx="213">
                  <c:v>0.98039214870364377</c:v>
                </c:pt>
                <c:pt idx="214">
                  <c:v>0.98039214866519664</c:v>
                </c:pt>
                <c:pt idx="215">
                  <c:v>0.98039214862674928</c:v>
                </c:pt>
                <c:pt idx="216">
                  <c:v>0.98039214858830215</c:v>
                </c:pt>
                <c:pt idx="217">
                  <c:v>0.9803921485498549</c:v>
                </c:pt>
                <c:pt idx="218">
                  <c:v>0.98039214851140766</c:v>
                </c:pt>
                <c:pt idx="219">
                  <c:v>0.98039214847296041</c:v>
                </c:pt>
                <c:pt idx="220">
                  <c:v>0.98039214843451328</c:v>
                </c:pt>
                <c:pt idx="221">
                  <c:v>0.98039214839606603</c:v>
                </c:pt>
                <c:pt idx="222">
                  <c:v>0.98039214835761879</c:v>
                </c:pt>
                <c:pt idx="223">
                  <c:v>0.98039214831917165</c:v>
                </c:pt>
                <c:pt idx="224">
                  <c:v>0.9803921482807243</c:v>
                </c:pt>
                <c:pt idx="225">
                  <c:v>0.98039214824227716</c:v>
                </c:pt>
                <c:pt idx="226">
                  <c:v>0.98039214820382992</c:v>
                </c:pt>
                <c:pt idx="227">
                  <c:v>0.98039214816538267</c:v>
                </c:pt>
                <c:pt idx="228">
                  <c:v>0.98039214812693543</c:v>
                </c:pt>
                <c:pt idx="229">
                  <c:v>0.98039214808848829</c:v>
                </c:pt>
                <c:pt idx="230">
                  <c:v>0.98039214805004093</c:v>
                </c:pt>
                <c:pt idx="231">
                  <c:v>0.9803921480115938</c:v>
                </c:pt>
                <c:pt idx="232">
                  <c:v>0.98039214797314667</c:v>
                </c:pt>
                <c:pt idx="233">
                  <c:v>0.98039214793469931</c:v>
                </c:pt>
                <c:pt idx="234">
                  <c:v>0.98039214789625218</c:v>
                </c:pt>
                <c:pt idx="235">
                  <c:v>0.98039214785780482</c:v>
                </c:pt>
                <c:pt idx="236">
                  <c:v>0.98039214781935768</c:v>
                </c:pt>
                <c:pt idx="237">
                  <c:v>0.98039214778091044</c:v>
                </c:pt>
                <c:pt idx="238">
                  <c:v>0.98039214774246319</c:v>
                </c:pt>
                <c:pt idx="239">
                  <c:v>0.98039214770401595</c:v>
                </c:pt>
                <c:pt idx="240">
                  <c:v>0.98039214766556881</c:v>
                </c:pt>
                <c:pt idx="241">
                  <c:v>0.98039214762712157</c:v>
                </c:pt>
                <c:pt idx="242">
                  <c:v>0.98039214758867432</c:v>
                </c:pt>
                <c:pt idx="243">
                  <c:v>0.98039214755022719</c:v>
                </c:pt>
                <c:pt idx="244">
                  <c:v>0.98039214751177983</c:v>
                </c:pt>
                <c:pt idx="245">
                  <c:v>0.9803921474733327</c:v>
                </c:pt>
                <c:pt idx="246">
                  <c:v>0.98039214743488545</c:v>
                </c:pt>
                <c:pt idx="247">
                  <c:v>0.98039214739643821</c:v>
                </c:pt>
                <c:pt idx="248">
                  <c:v>0.98039214735799096</c:v>
                </c:pt>
                <c:pt idx="249">
                  <c:v>0.98039214731954383</c:v>
                </c:pt>
                <c:pt idx="250">
                  <c:v>0.98039214728109658</c:v>
                </c:pt>
                <c:pt idx="251">
                  <c:v>0.98039214724264934</c:v>
                </c:pt>
                <c:pt idx="252">
                  <c:v>0.9803921472042022</c:v>
                </c:pt>
                <c:pt idx="253">
                  <c:v>0.98039214716575485</c:v>
                </c:pt>
                <c:pt idx="254">
                  <c:v>0.98039214712730771</c:v>
                </c:pt>
                <c:pt idx="255">
                  <c:v>0.98039214708886047</c:v>
                </c:pt>
                <c:pt idx="256">
                  <c:v>0.98039214705041322</c:v>
                </c:pt>
                <c:pt idx="257">
                  <c:v>0.98039214701196598</c:v>
                </c:pt>
                <c:pt idx="258">
                  <c:v>0.98039214697351884</c:v>
                </c:pt>
                <c:pt idx="259">
                  <c:v>0.98039214693507148</c:v>
                </c:pt>
                <c:pt idx="260">
                  <c:v>0.98039214689662435</c:v>
                </c:pt>
                <c:pt idx="261">
                  <c:v>0.98039214685817722</c:v>
                </c:pt>
                <c:pt idx="262">
                  <c:v>0.98039214681972986</c:v>
                </c:pt>
                <c:pt idx="263">
                  <c:v>0.98039214678128273</c:v>
                </c:pt>
                <c:pt idx="264">
                  <c:v>0.98039214674283548</c:v>
                </c:pt>
                <c:pt idx="265">
                  <c:v>0.98039214670438823</c:v>
                </c:pt>
                <c:pt idx="266">
                  <c:v>0.98039214666594099</c:v>
                </c:pt>
                <c:pt idx="267">
                  <c:v>0.98039214662749385</c:v>
                </c:pt>
                <c:pt idx="268">
                  <c:v>0.9803921465890465</c:v>
                </c:pt>
                <c:pt idx="269">
                  <c:v>0.98039214655059947</c:v>
                </c:pt>
                <c:pt idx="270">
                  <c:v>0.98039214651215234</c:v>
                </c:pt>
                <c:pt idx="271">
                  <c:v>0.98039214647370498</c:v>
                </c:pt>
                <c:pt idx="272">
                  <c:v>0.98039214643525785</c:v>
                </c:pt>
                <c:pt idx="273">
                  <c:v>0.9803921463968106</c:v>
                </c:pt>
                <c:pt idx="274">
                  <c:v>0.98039214635836336</c:v>
                </c:pt>
                <c:pt idx="275">
                  <c:v>0.98039214631991611</c:v>
                </c:pt>
                <c:pt idx="276">
                  <c:v>0.98039214628146898</c:v>
                </c:pt>
                <c:pt idx="277">
                  <c:v>0.98039214624302162</c:v>
                </c:pt>
                <c:pt idx="278">
                  <c:v>0.98039214620457449</c:v>
                </c:pt>
                <c:pt idx="279">
                  <c:v>0.98039214616612735</c:v>
                </c:pt>
                <c:pt idx="280">
                  <c:v>0.98039214612768</c:v>
                </c:pt>
                <c:pt idx="281">
                  <c:v>0.98039214608923286</c:v>
                </c:pt>
                <c:pt idx="282">
                  <c:v>0.98039214605078562</c:v>
                </c:pt>
                <c:pt idx="283">
                  <c:v>0.98039214601233837</c:v>
                </c:pt>
                <c:pt idx="284">
                  <c:v>0.98039214597389113</c:v>
                </c:pt>
                <c:pt idx="285">
                  <c:v>0.98039214593544399</c:v>
                </c:pt>
                <c:pt idx="286">
                  <c:v>0.98039214589699664</c:v>
                </c:pt>
                <c:pt idx="287">
                  <c:v>0.9803921458585495</c:v>
                </c:pt>
                <c:pt idx="288">
                  <c:v>0.98039214582010237</c:v>
                </c:pt>
                <c:pt idx="289">
                  <c:v>0.98039214578165501</c:v>
                </c:pt>
                <c:pt idx="290">
                  <c:v>0.98039214574320788</c:v>
                </c:pt>
                <c:pt idx="291">
                  <c:v>0.98039214570476063</c:v>
                </c:pt>
                <c:pt idx="292">
                  <c:v>0.98039214566631339</c:v>
                </c:pt>
                <c:pt idx="293">
                  <c:v>0.98039214562786614</c:v>
                </c:pt>
                <c:pt idx="294">
                  <c:v>0.98039214558941901</c:v>
                </c:pt>
                <c:pt idx="295">
                  <c:v>0.98039214555097165</c:v>
                </c:pt>
                <c:pt idx="296">
                  <c:v>0.98039214551252452</c:v>
                </c:pt>
                <c:pt idx="297">
                  <c:v>0.98039214547407727</c:v>
                </c:pt>
                <c:pt idx="298">
                  <c:v>0.98039214543563002</c:v>
                </c:pt>
                <c:pt idx="299">
                  <c:v>0.98039214539718289</c:v>
                </c:pt>
                <c:pt idx="300">
                  <c:v>0.98039214535873564</c:v>
                </c:pt>
                <c:pt idx="301">
                  <c:v>0.9803921453202884</c:v>
                </c:pt>
                <c:pt idx="302">
                  <c:v>0.98039214528184115</c:v>
                </c:pt>
                <c:pt idx="303">
                  <c:v>0.98039214524339402</c:v>
                </c:pt>
                <c:pt idx="304">
                  <c:v>0.98039214520494666</c:v>
                </c:pt>
                <c:pt idx="305">
                  <c:v>0.98039214516649953</c:v>
                </c:pt>
                <c:pt idx="306">
                  <c:v>0.98039214512805228</c:v>
                </c:pt>
                <c:pt idx="307">
                  <c:v>0.98039214508960504</c:v>
                </c:pt>
                <c:pt idx="308">
                  <c:v>0.9803921450511579</c:v>
                </c:pt>
                <c:pt idx="309">
                  <c:v>0.98039214501271066</c:v>
                </c:pt>
                <c:pt idx="310">
                  <c:v>0.98039214497426341</c:v>
                </c:pt>
                <c:pt idx="311">
                  <c:v>0.98039214493581617</c:v>
                </c:pt>
                <c:pt idx="312">
                  <c:v>0.98039214489736903</c:v>
                </c:pt>
                <c:pt idx="313">
                  <c:v>0.98039214485892168</c:v>
                </c:pt>
                <c:pt idx="314">
                  <c:v>0.98039214482047454</c:v>
                </c:pt>
                <c:pt idx="315">
                  <c:v>0.9803921447820273</c:v>
                </c:pt>
                <c:pt idx="316">
                  <c:v>0.98039214474358005</c:v>
                </c:pt>
                <c:pt idx="317">
                  <c:v>0.98039214470513292</c:v>
                </c:pt>
                <c:pt idx="318">
                  <c:v>0.98039214466668567</c:v>
                </c:pt>
                <c:pt idx="319">
                  <c:v>0.98039214462823843</c:v>
                </c:pt>
                <c:pt idx="320">
                  <c:v>0.98039214458979118</c:v>
                </c:pt>
                <c:pt idx="321">
                  <c:v>0.98039214455134405</c:v>
                </c:pt>
                <c:pt idx="322">
                  <c:v>0.98039214451289669</c:v>
                </c:pt>
                <c:pt idx="323">
                  <c:v>0.98039214447444956</c:v>
                </c:pt>
                <c:pt idx="324">
                  <c:v>0.98039214443600231</c:v>
                </c:pt>
                <c:pt idx="325">
                  <c:v>0.98039214439755507</c:v>
                </c:pt>
                <c:pt idx="326">
                  <c:v>0.98039214435910782</c:v>
                </c:pt>
                <c:pt idx="327">
                  <c:v>0.98039214432066069</c:v>
                </c:pt>
                <c:pt idx="328">
                  <c:v>0.98039214428221344</c:v>
                </c:pt>
                <c:pt idx="329">
                  <c:v>0.98039214424376619</c:v>
                </c:pt>
                <c:pt idx="330">
                  <c:v>0.98039214420531906</c:v>
                </c:pt>
                <c:pt idx="331">
                  <c:v>0.9803921441668717</c:v>
                </c:pt>
                <c:pt idx="332">
                  <c:v>0.98039214412842457</c:v>
                </c:pt>
                <c:pt idx="333">
                  <c:v>0.98039214408997732</c:v>
                </c:pt>
                <c:pt idx="334">
                  <c:v>0.98039214405153008</c:v>
                </c:pt>
                <c:pt idx="335">
                  <c:v>0.98039214401308283</c:v>
                </c:pt>
                <c:pt idx="336">
                  <c:v>0.9803921439746357</c:v>
                </c:pt>
                <c:pt idx="337">
                  <c:v>0.98039214393618845</c:v>
                </c:pt>
                <c:pt idx="338">
                  <c:v>0.98039214389774121</c:v>
                </c:pt>
                <c:pt idx="339">
                  <c:v>0.98039214385929396</c:v>
                </c:pt>
                <c:pt idx="340">
                  <c:v>0.98039214382084672</c:v>
                </c:pt>
                <c:pt idx="341">
                  <c:v>0.98039214378239958</c:v>
                </c:pt>
                <c:pt idx="342">
                  <c:v>0.98039214374395223</c:v>
                </c:pt>
                <c:pt idx="343">
                  <c:v>0.98039214370550509</c:v>
                </c:pt>
                <c:pt idx="344">
                  <c:v>0.98039214366705785</c:v>
                </c:pt>
                <c:pt idx="345">
                  <c:v>0.9803921436286106</c:v>
                </c:pt>
                <c:pt idx="346">
                  <c:v>0.98039214359016347</c:v>
                </c:pt>
                <c:pt idx="347">
                  <c:v>0.98039214355171622</c:v>
                </c:pt>
                <c:pt idx="348">
                  <c:v>0.98039214351326898</c:v>
                </c:pt>
                <c:pt idx="349">
                  <c:v>0.98039214347482173</c:v>
                </c:pt>
                <c:pt idx="350">
                  <c:v>0.9803921434363746</c:v>
                </c:pt>
                <c:pt idx="351">
                  <c:v>0.98039214339792724</c:v>
                </c:pt>
                <c:pt idx="352">
                  <c:v>0.98039214335948011</c:v>
                </c:pt>
                <c:pt idx="353">
                  <c:v>0.98039214332103286</c:v>
                </c:pt>
                <c:pt idx="354">
                  <c:v>0.98039214328258562</c:v>
                </c:pt>
                <c:pt idx="355">
                  <c:v>0.98039214324413837</c:v>
                </c:pt>
                <c:pt idx="356">
                  <c:v>0.98039214320569124</c:v>
                </c:pt>
                <c:pt idx="357">
                  <c:v>0.98039214316724399</c:v>
                </c:pt>
                <c:pt idx="358">
                  <c:v>0.98039214312879674</c:v>
                </c:pt>
                <c:pt idx="359">
                  <c:v>0.98039214309034961</c:v>
                </c:pt>
                <c:pt idx="360">
                  <c:v>0.98039214305190225</c:v>
                </c:pt>
                <c:pt idx="361">
                  <c:v>0.98039214301345512</c:v>
                </c:pt>
                <c:pt idx="362">
                  <c:v>0.98039214297500787</c:v>
                </c:pt>
                <c:pt idx="363">
                  <c:v>0.98039214293656063</c:v>
                </c:pt>
                <c:pt idx="364">
                  <c:v>0.98039214289811338</c:v>
                </c:pt>
                <c:pt idx="365">
                  <c:v>0.98039214285966625</c:v>
                </c:pt>
                <c:pt idx="366">
                  <c:v>0.980392142821219</c:v>
                </c:pt>
                <c:pt idx="367">
                  <c:v>0.98039214278277176</c:v>
                </c:pt>
                <c:pt idx="368">
                  <c:v>0.98039214274432462</c:v>
                </c:pt>
                <c:pt idx="369">
                  <c:v>0.98039214270587727</c:v>
                </c:pt>
                <c:pt idx="370">
                  <c:v>0.98039214266743013</c:v>
                </c:pt>
                <c:pt idx="371">
                  <c:v>0.98039214262898289</c:v>
                </c:pt>
                <c:pt idx="372">
                  <c:v>0.98039214259053564</c:v>
                </c:pt>
                <c:pt idx="373">
                  <c:v>0.9803921425520884</c:v>
                </c:pt>
                <c:pt idx="374">
                  <c:v>0.98039214251364126</c:v>
                </c:pt>
                <c:pt idx="375">
                  <c:v>0.98039214247519402</c:v>
                </c:pt>
                <c:pt idx="376">
                  <c:v>0.98039214243674677</c:v>
                </c:pt>
                <c:pt idx="377">
                  <c:v>0.98039214239829964</c:v>
                </c:pt>
                <c:pt idx="378">
                  <c:v>0.98039214235985228</c:v>
                </c:pt>
                <c:pt idx="379">
                  <c:v>0.98039214232140515</c:v>
                </c:pt>
                <c:pt idx="380">
                  <c:v>0.9803921422829579</c:v>
                </c:pt>
                <c:pt idx="381">
                  <c:v>0.98039214224451066</c:v>
                </c:pt>
                <c:pt idx="382">
                  <c:v>0.98039214220606341</c:v>
                </c:pt>
                <c:pt idx="383">
                  <c:v>0.98039214216761628</c:v>
                </c:pt>
                <c:pt idx="384">
                  <c:v>0.98039214212916892</c:v>
                </c:pt>
                <c:pt idx="385">
                  <c:v>0.98039214209072179</c:v>
                </c:pt>
                <c:pt idx="386">
                  <c:v>0.98039214205227465</c:v>
                </c:pt>
                <c:pt idx="387">
                  <c:v>0.98039214201382729</c:v>
                </c:pt>
                <c:pt idx="388">
                  <c:v>0.98039214197538016</c:v>
                </c:pt>
                <c:pt idx="389">
                  <c:v>0.98039214193693291</c:v>
                </c:pt>
                <c:pt idx="390">
                  <c:v>0.98039214189848567</c:v>
                </c:pt>
                <c:pt idx="391">
                  <c:v>0.98039214186003842</c:v>
                </c:pt>
                <c:pt idx="392">
                  <c:v>0.98039214182159129</c:v>
                </c:pt>
                <c:pt idx="393">
                  <c:v>0.98039214178314393</c:v>
                </c:pt>
                <c:pt idx="394">
                  <c:v>0.9803921417446968</c:v>
                </c:pt>
                <c:pt idx="395">
                  <c:v>0.98039214170624966</c:v>
                </c:pt>
                <c:pt idx="396">
                  <c:v>0.98039214166780231</c:v>
                </c:pt>
                <c:pt idx="397">
                  <c:v>0.98039214162935517</c:v>
                </c:pt>
                <c:pt idx="398">
                  <c:v>0.98039214159090793</c:v>
                </c:pt>
                <c:pt idx="399">
                  <c:v>0.98039214155246068</c:v>
                </c:pt>
                <c:pt idx="400">
                  <c:v>0.98039214151401344</c:v>
                </c:pt>
                <c:pt idx="401">
                  <c:v>0.9803921414755663</c:v>
                </c:pt>
                <c:pt idx="402">
                  <c:v>0.98039214143711895</c:v>
                </c:pt>
                <c:pt idx="403">
                  <c:v>0.98039214139867181</c:v>
                </c:pt>
                <c:pt idx="404">
                  <c:v>0.98039214136022468</c:v>
                </c:pt>
                <c:pt idx="405">
                  <c:v>0.98039214132177732</c:v>
                </c:pt>
                <c:pt idx="406">
                  <c:v>0.98039214128333019</c:v>
                </c:pt>
                <c:pt idx="407">
                  <c:v>0.98039214124488294</c:v>
                </c:pt>
                <c:pt idx="408">
                  <c:v>0.9803921412064357</c:v>
                </c:pt>
                <c:pt idx="409">
                  <c:v>0.98039214116798845</c:v>
                </c:pt>
                <c:pt idx="410">
                  <c:v>0.98039214112954132</c:v>
                </c:pt>
                <c:pt idx="411">
                  <c:v>0.98039214109109396</c:v>
                </c:pt>
                <c:pt idx="412">
                  <c:v>0.98039214105264683</c:v>
                </c:pt>
                <c:pt idx="413">
                  <c:v>0.98039214101419969</c:v>
                </c:pt>
                <c:pt idx="414">
                  <c:v>0.98039214097575234</c:v>
                </c:pt>
                <c:pt idx="415">
                  <c:v>0.9803921409373052</c:v>
                </c:pt>
                <c:pt idx="416">
                  <c:v>0.98039214089885796</c:v>
                </c:pt>
                <c:pt idx="417">
                  <c:v>0.98039214086041071</c:v>
                </c:pt>
                <c:pt idx="418">
                  <c:v>0.98039214082196346</c:v>
                </c:pt>
                <c:pt idx="419">
                  <c:v>0.98039214078351633</c:v>
                </c:pt>
                <c:pt idx="420">
                  <c:v>0.98039214074506897</c:v>
                </c:pt>
                <c:pt idx="421">
                  <c:v>0.98039214070662184</c:v>
                </c:pt>
                <c:pt idx="422">
                  <c:v>0.98039214066817459</c:v>
                </c:pt>
                <c:pt idx="423">
                  <c:v>0.98039214062972735</c:v>
                </c:pt>
                <c:pt idx="424">
                  <c:v>0.98039214059128021</c:v>
                </c:pt>
                <c:pt idx="425">
                  <c:v>0.98039214055283297</c:v>
                </c:pt>
                <c:pt idx="426">
                  <c:v>0.98039214051438572</c:v>
                </c:pt>
                <c:pt idx="427">
                  <c:v>0.98039214047593848</c:v>
                </c:pt>
                <c:pt idx="428">
                  <c:v>0.98039214043749134</c:v>
                </c:pt>
                <c:pt idx="429">
                  <c:v>0.98039214039904399</c:v>
                </c:pt>
                <c:pt idx="430">
                  <c:v>0.98039214036059685</c:v>
                </c:pt>
                <c:pt idx="431">
                  <c:v>0.98039214032214961</c:v>
                </c:pt>
                <c:pt idx="432">
                  <c:v>0.98039214028370236</c:v>
                </c:pt>
                <c:pt idx="433">
                  <c:v>0.98039214024525523</c:v>
                </c:pt>
                <c:pt idx="434">
                  <c:v>0.98039214020680798</c:v>
                </c:pt>
                <c:pt idx="435">
                  <c:v>0.98039214016836074</c:v>
                </c:pt>
                <c:pt idx="436">
                  <c:v>0.98039214012991349</c:v>
                </c:pt>
                <c:pt idx="437">
                  <c:v>0.98039214009146636</c:v>
                </c:pt>
                <c:pt idx="438">
                  <c:v>0.980392140053019</c:v>
                </c:pt>
                <c:pt idx="439">
                  <c:v>0.98039214001457187</c:v>
                </c:pt>
                <c:pt idx="440">
                  <c:v>0.98039213997612462</c:v>
                </c:pt>
                <c:pt idx="441">
                  <c:v>0.98039213993767738</c:v>
                </c:pt>
                <c:pt idx="442">
                  <c:v>0.98039213989923024</c:v>
                </c:pt>
                <c:pt idx="443">
                  <c:v>0.980392139860783</c:v>
                </c:pt>
                <c:pt idx="444">
                  <c:v>0.98039213982233575</c:v>
                </c:pt>
                <c:pt idx="445">
                  <c:v>0.98039213978388851</c:v>
                </c:pt>
                <c:pt idx="446">
                  <c:v>0.98039213974544137</c:v>
                </c:pt>
                <c:pt idx="447">
                  <c:v>0.98039213970699401</c:v>
                </c:pt>
                <c:pt idx="448">
                  <c:v>0.98039213966854688</c:v>
                </c:pt>
                <c:pt idx="449">
                  <c:v>0.98039213963009952</c:v>
                </c:pt>
                <c:pt idx="450">
                  <c:v>0.98039213959165239</c:v>
                </c:pt>
                <c:pt idx="451">
                  <c:v>0.98039213955320514</c:v>
                </c:pt>
                <c:pt idx="452">
                  <c:v>0.9803921395147579</c:v>
                </c:pt>
                <c:pt idx="453">
                  <c:v>0.98039213947631076</c:v>
                </c:pt>
                <c:pt idx="454">
                  <c:v>0.98039213943786352</c:v>
                </c:pt>
                <c:pt idx="455">
                  <c:v>0.98039213939941627</c:v>
                </c:pt>
                <c:pt idx="456">
                  <c:v>0.98039213936096903</c:v>
                </c:pt>
                <c:pt idx="457">
                  <c:v>0.98039213932252189</c:v>
                </c:pt>
                <c:pt idx="458">
                  <c:v>0.98039213928407454</c:v>
                </c:pt>
                <c:pt idx="459">
                  <c:v>0.9803921392456274</c:v>
                </c:pt>
                <c:pt idx="460">
                  <c:v>0.98039213920718016</c:v>
                </c:pt>
                <c:pt idx="461">
                  <c:v>0.98039213916873291</c:v>
                </c:pt>
                <c:pt idx="462">
                  <c:v>0.98039213913028578</c:v>
                </c:pt>
                <c:pt idx="463">
                  <c:v>0.98039213909183853</c:v>
                </c:pt>
                <c:pt idx="464">
                  <c:v>0.98039213905339129</c:v>
                </c:pt>
                <c:pt idx="465">
                  <c:v>0.98039213901494404</c:v>
                </c:pt>
                <c:pt idx="466">
                  <c:v>0.98039213897649702</c:v>
                </c:pt>
                <c:pt idx="467">
                  <c:v>0.98039213893804966</c:v>
                </c:pt>
                <c:pt idx="468">
                  <c:v>0.98039213889960253</c:v>
                </c:pt>
                <c:pt idx="469">
                  <c:v>0.98039213886115528</c:v>
                </c:pt>
                <c:pt idx="470">
                  <c:v>0.98039213882270804</c:v>
                </c:pt>
                <c:pt idx="471">
                  <c:v>0.9803921387842609</c:v>
                </c:pt>
                <c:pt idx="472">
                  <c:v>0.98039213874581366</c:v>
                </c:pt>
                <c:pt idx="473">
                  <c:v>0.98039213870736641</c:v>
                </c:pt>
                <c:pt idx="474">
                  <c:v>0.98039213866891917</c:v>
                </c:pt>
                <c:pt idx="475">
                  <c:v>0.98039213863047203</c:v>
                </c:pt>
                <c:pt idx="476">
                  <c:v>0.98039213859202468</c:v>
                </c:pt>
                <c:pt idx="477">
                  <c:v>0.98039213855357754</c:v>
                </c:pt>
                <c:pt idx="478">
                  <c:v>0.9803921385151303</c:v>
                </c:pt>
                <c:pt idx="479">
                  <c:v>0.98039213847668305</c:v>
                </c:pt>
                <c:pt idx="480">
                  <c:v>0.98039213843823592</c:v>
                </c:pt>
                <c:pt idx="481">
                  <c:v>0.98039213839978867</c:v>
                </c:pt>
                <c:pt idx="482">
                  <c:v>0.98039213836134143</c:v>
                </c:pt>
                <c:pt idx="483">
                  <c:v>0.98039213832289418</c:v>
                </c:pt>
                <c:pt idx="484">
                  <c:v>0.98039213828444705</c:v>
                </c:pt>
                <c:pt idx="485">
                  <c:v>0.98039213824599969</c:v>
                </c:pt>
                <c:pt idx="486">
                  <c:v>0.98039213820755255</c:v>
                </c:pt>
                <c:pt idx="487">
                  <c:v>0.98039213816910531</c:v>
                </c:pt>
                <c:pt idx="488">
                  <c:v>0.98039213813065806</c:v>
                </c:pt>
                <c:pt idx="489">
                  <c:v>0.98039213809221082</c:v>
                </c:pt>
                <c:pt idx="490">
                  <c:v>0.98039213805376368</c:v>
                </c:pt>
                <c:pt idx="491">
                  <c:v>0.98039213801531644</c:v>
                </c:pt>
                <c:pt idx="492">
                  <c:v>0.98039213797686919</c:v>
                </c:pt>
                <c:pt idx="493">
                  <c:v>0.98039213793842206</c:v>
                </c:pt>
                <c:pt idx="494">
                  <c:v>0.9803921378999747</c:v>
                </c:pt>
                <c:pt idx="495">
                  <c:v>0.98039213786152757</c:v>
                </c:pt>
                <c:pt idx="496">
                  <c:v>0.98039213782308032</c:v>
                </c:pt>
                <c:pt idx="497">
                  <c:v>0.98039213778463308</c:v>
                </c:pt>
                <c:pt idx="498">
                  <c:v>0.98039213774618583</c:v>
                </c:pt>
                <c:pt idx="499">
                  <c:v>0.9803921377077387</c:v>
                </c:pt>
                <c:pt idx="500">
                  <c:v>0.98039213766929145</c:v>
                </c:pt>
                <c:pt idx="501">
                  <c:v>0.98039213763084421</c:v>
                </c:pt>
                <c:pt idx="502">
                  <c:v>0.98039213759239707</c:v>
                </c:pt>
                <c:pt idx="503">
                  <c:v>0.98039213755394972</c:v>
                </c:pt>
                <c:pt idx="504">
                  <c:v>0.98039213751550258</c:v>
                </c:pt>
                <c:pt idx="505">
                  <c:v>0.98039213747705534</c:v>
                </c:pt>
                <c:pt idx="506">
                  <c:v>0.98039213743860809</c:v>
                </c:pt>
                <c:pt idx="507">
                  <c:v>0.98039213740016085</c:v>
                </c:pt>
                <c:pt idx="508">
                  <c:v>0.98039213736171371</c:v>
                </c:pt>
                <c:pt idx="509">
                  <c:v>0.98039213732326647</c:v>
                </c:pt>
                <c:pt idx="510">
                  <c:v>0.98039213728481922</c:v>
                </c:pt>
                <c:pt idx="511">
                  <c:v>0.98039213724637209</c:v>
                </c:pt>
                <c:pt idx="512">
                  <c:v>0.98039213720792473</c:v>
                </c:pt>
                <c:pt idx="513">
                  <c:v>0.9803921371694776</c:v>
                </c:pt>
                <c:pt idx="514">
                  <c:v>0.98039213713103035</c:v>
                </c:pt>
                <c:pt idx="515">
                  <c:v>0.9803921370925831</c:v>
                </c:pt>
                <c:pt idx="516">
                  <c:v>0.98039213705413586</c:v>
                </c:pt>
                <c:pt idx="517">
                  <c:v>0.98039213701568872</c:v>
                </c:pt>
                <c:pt idx="518">
                  <c:v>0.98039213697724137</c:v>
                </c:pt>
                <c:pt idx="519">
                  <c:v>0.98039213693879423</c:v>
                </c:pt>
                <c:pt idx="520">
                  <c:v>0.9803921369003471</c:v>
                </c:pt>
                <c:pt idx="521">
                  <c:v>0.98039213686189974</c:v>
                </c:pt>
                <c:pt idx="522">
                  <c:v>0.98039213682345261</c:v>
                </c:pt>
                <c:pt idx="523">
                  <c:v>0.98039213678500536</c:v>
                </c:pt>
                <c:pt idx="524">
                  <c:v>0.98039213674655812</c:v>
                </c:pt>
                <c:pt idx="525">
                  <c:v>0.98039213670811087</c:v>
                </c:pt>
                <c:pt idx="526">
                  <c:v>0.98039213666966374</c:v>
                </c:pt>
                <c:pt idx="527">
                  <c:v>0.98039213663121638</c:v>
                </c:pt>
                <c:pt idx="528">
                  <c:v>0.98039213659276925</c:v>
                </c:pt>
                <c:pt idx="529">
                  <c:v>0.98039213655432211</c:v>
                </c:pt>
                <c:pt idx="530">
                  <c:v>0.98039213651587476</c:v>
                </c:pt>
                <c:pt idx="531">
                  <c:v>0.98039213647742762</c:v>
                </c:pt>
                <c:pt idx="532">
                  <c:v>0.98039213643898038</c:v>
                </c:pt>
                <c:pt idx="533">
                  <c:v>0.98039213640053313</c:v>
                </c:pt>
                <c:pt idx="534">
                  <c:v>0.98039213636208589</c:v>
                </c:pt>
                <c:pt idx="535">
                  <c:v>0.98039213632363875</c:v>
                </c:pt>
                <c:pt idx="536">
                  <c:v>0.9803921362851914</c:v>
                </c:pt>
                <c:pt idx="537">
                  <c:v>0.98039213624674426</c:v>
                </c:pt>
                <c:pt idx="538">
                  <c:v>0.98039213620829713</c:v>
                </c:pt>
                <c:pt idx="539">
                  <c:v>0.98039213616984977</c:v>
                </c:pt>
                <c:pt idx="540">
                  <c:v>0.98039213613140264</c:v>
                </c:pt>
                <c:pt idx="541">
                  <c:v>0.98039213609295539</c:v>
                </c:pt>
                <c:pt idx="542">
                  <c:v>0.98039213605450815</c:v>
                </c:pt>
                <c:pt idx="543">
                  <c:v>0.9803921360160609</c:v>
                </c:pt>
                <c:pt idx="544">
                  <c:v>0.98039213597761377</c:v>
                </c:pt>
                <c:pt idx="545">
                  <c:v>0.98039213593916641</c:v>
                </c:pt>
                <c:pt idx="546">
                  <c:v>0.98039213590071927</c:v>
                </c:pt>
                <c:pt idx="547">
                  <c:v>0.98039213586227203</c:v>
                </c:pt>
                <c:pt idx="548">
                  <c:v>0.98039213582382478</c:v>
                </c:pt>
                <c:pt idx="549">
                  <c:v>0.98039213578537765</c:v>
                </c:pt>
                <c:pt idx="550">
                  <c:v>0.9803921357469304</c:v>
                </c:pt>
                <c:pt idx="551">
                  <c:v>0.98039213570848316</c:v>
                </c:pt>
                <c:pt idx="552">
                  <c:v>0.98039213567003591</c:v>
                </c:pt>
                <c:pt idx="553">
                  <c:v>0.98039213563158867</c:v>
                </c:pt>
                <c:pt idx="554">
                  <c:v>0.98039213559314142</c:v>
                </c:pt>
                <c:pt idx="555">
                  <c:v>0.98039213555469429</c:v>
                </c:pt>
                <c:pt idx="556">
                  <c:v>0.98039213551624693</c:v>
                </c:pt>
                <c:pt idx="557">
                  <c:v>0.9803921354777998</c:v>
                </c:pt>
                <c:pt idx="558">
                  <c:v>0.98039213543935266</c:v>
                </c:pt>
                <c:pt idx="559">
                  <c:v>0.98039213540090531</c:v>
                </c:pt>
                <c:pt idx="560">
                  <c:v>0.98039213536245817</c:v>
                </c:pt>
                <c:pt idx="561">
                  <c:v>0.98039213532401093</c:v>
                </c:pt>
                <c:pt idx="562">
                  <c:v>0.98039213528556368</c:v>
                </c:pt>
                <c:pt idx="563">
                  <c:v>0.98039213524711644</c:v>
                </c:pt>
                <c:pt idx="564">
                  <c:v>0.9803921352086693</c:v>
                </c:pt>
                <c:pt idx="565">
                  <c:v>0.98039213517022195</c:v>
                </c:pt>
                <c:pt idx="566">
                  <c:v>0.98039213513177481</c:v>
                </c:pt>
                <c:pt idx="567">
                  <c:v>0.98039213509332768</c:v>
                </c:pt>
                <c:pt idx="568">
                  <c:v>0.98039213505488032</c:v>
                </c:pt>
                <c:pt idx="569">
                  <c:v>0.98039213501643319</c:v>
                </c:pt>
                <c:pt idx="570">
                  <c:v>0.98039213497798594</c:v>
                </c:pt>
                <c:pt idx="571">
                  <c:v>0.9803921349395387</c:v>
                </c:pt>
                <c:pt idx="572">
                  <c:v>0.98039213490109145</c:v>
                </c:pt>
                <c:pt idx="573">
                  <c:v>0.98039213486264432</c:v>
                </c:pt>
                <c:pt idx="574">
                  <c:v>0.98039213482419696</c:v>
                </c:pt>
                <c:pt idx="575">
                  <c:v>0.98039213478574982</c:v>
                </c:pt>
                <c:pt idx="576">
                  <c:v>0.98039213474730258</c:v>
                </c:pt>
                <c:pt idx="577">
                  <c:v>0.98039213470885533</c:v>
                </c:pt>
                <c:pt idx="578">
                  <c:v>0.9803921346704082</c:v>
                </c:pt>
                <c:pt idx="579">
                  <c:v>0.98039213463196095</c:v>
                </c:pt>
                <c:pt idx="580">
                  <c:v>0.98039213459351371</c:v>
                </c:pt>
                <c:pt idx="581">
                  <c:v>0.98039213455506646</c:v>
                </c:pt>
                <c:pt idx="582">
                  <c:v>0.98039213451661933</c:v>
                </c:pt>
                <c:pt idx="583">
                  <c:v>0.98039213447817197</c:v>
                </c:pt>
                <c:pt idx="584">
                  <c:v>0.98039213443972484</c:v>
                </c:pt>
                <c:pt idx="585">
                  <c:v>0.98039213440127759</c:v>
                </c:pt>
                <c:pt idx="586">
                  <c:v>0.98039213436283035</c:v>
                </c:pt>
                <c:pt idx="587">
                  <c:v>0.98039213432438321</c:v>
                </c:pt>
                <c:pt idx="588">
                  <c:v>0.98039213428593597</c:v>
                </c:pt>
                <c:pt idx="589">
                  <c:v>0.98039213424748872</c:v>
                </c:pt>
                <c:pt idx="590">
                  <c:v>0.98039213420904148</c:v>
                </c:pt>
                <c:pt idx="591">
                  <c:v>0.98039213417059434</c:v>
                </c:pt>
                <c:pt idx="592">
                  <c:v>0.98039213413214699</c:v>
                </c:pt>
                <c:pt idx="593">
                  <c:v>0.98039213409369985</c:v>
                </c:pt>
                <c:pt idx="594">
                  <c:v>0.98039213405525261</c:v>
                </c:pt>
                <c:pt idx="595">
                  <c:v>0.98039213401680536</c:v>
                </c:pt>
                <c:pt idx="596">
                  <c:v>0.98039213397835823</c:v>
                </c:pt>
                <c:pt idx="597">
                  <c:v>0.98039213393991098</c:v>
                </c:pt>
                <c:pt idx="598">
                  <c:v>0.98039213390146374</c:v>
                </c:pt>
                <c:pt idx="599">
                  <c:v>0.98039213386301649</c:v>
                </c:pt>
                <c:pt idx="600">
                  <c:v>0.98039213382456936</c:v>
                </c:pt>
                <c:pt idx="601">
                  <c:v>0.98039213378612211</c:v>
                </c:pt>
                <c:pt idx="602">
                  <c:v>0.98039213374767498</c:v>
                </c:pt>
                <c:pt idx="603">
                  <c:v>0.98039213370922773</c:v>
                </c:pt>
                <c:pt idx="604">
                  <c:v>0.98039213367078049</c:v>
                </c:pt>
                <c:pt idx="605">
                  <c:v>0.98039213363233335</c:v>
                </c:pt>
                <c:pt idx="606">
                  <c:v>0.98039213359388611</c:v>
                </c:pt>
                <c:pt idx="607">
                  <c:v>0.98039213355543886</c:v>
                </c:pt>
                <c:pt idx="608">
                  <c:v>0.98039213351699162</c:v>
                </c:pt>
                <c:pt idx="609">
                  <c:v>0.98039213347854448</c:v>
                </c:pt>
                <c:pt idx="610">
                  <c:v>0.98039213344009712</c:v>
                </c:pt>
                <c:pt idx="611">
                  <c:v>0.98039213340164999</c:v>
                </c:pt>
                <c:pt idx="612">
                  <c:v>0.98039213336320274</c:v>
                </c:pt>
                <c:pt idx="613">
                  <c:v>0.9803921333247555</c:v>
                </c:pt>
                <c:pt idx="614">
                  <c:v>0.98039213328630825</c:v>
                </c:pt>
                <c:pt idx="615">
                  <c:v>0.98039213324786112</c:v>
                </c:pt>
                <c:pt idx="616">
                  <c:v>0.98039213320941387</c:v>
                </c:pt>
                <c:pt idx="617">
                  <c:v>0.98039213317096663</c:v>
                </c:pt>
                <c:pt idx="618">
                  <c:v>0.98039213313251949</c:v>
                </c:pt>
                <c:pt idx="619">
                  <c:v>0.98039213309407214</c:v>
                </c:pt>
                <c:pt idx="620">
                  <c:v>0.980392133055625</c:v>
                </c:pt>
                <c:pt idx="621">
                  <c:v>0.98039213301717776</c:v>
                </c:pt>
                <c:pt idx="622">
                  <c:v>0.98039213297873051</c:v>
                </c:pt>
                <c:pt idx="623">
                  <c:v>0.98039213294028327</c:v>
                </c:pt>
                <c:pt idx="624">
                  <c:v>0.98039213290183613</c:v>
                </c:pt>
                <c:pt idx="625">
                  <c:v>0.98039213286338889</c:v>
                </c:pt>
                <c:pt idx="626">
                  <c:v>0.98039213282494164</c:v>
                </c:pt>
                <c:pt idx="627">
                  <c:v>0.98039213278649451</c:v>
                </c:pt>
                <c:pt idx="628">
                  <c:v>0.98039213274804715</c:v>
                </c:pt>
                <c:pt idx="629">
                  <c:v>0.98039213270960002</c:v>
                </c:pt>
                <c:pt idx="630">
                  <c:v>0.98039213267115277</c:v>
                </c:pt>
                <c:pt idx="631">
                  <c:v>0.98039213263270553</c:v>
                </c:pt>
                <c:pt idx="632">
                  <c:v>0.98039213259425828</c:v>
                </c:pt>
                <c:pt idx="633">
                  <c:v>0.98039213255581115</c:v>
                </c:pt>
                <c:pt idx="634">
                  <c:v>0.9803921325173639</c:v>
                </c:pt>
                <c:pt idx="635">
                  <c:v>0.98039213247891666</c:v>
                </c:pt>
                <c:pt idx="636">
                  <c:v>0.98039213244046952</c:v>
                </c:pt>
                <c:pt idx="637">
                  <c:v>0.98039213240202217</c:v>
                </c:pt>
                <c:pt idx="638">
                  <c:v>0.98039213236357503</c:v>
                </c:pt>
                <c:pt idx="639">
                  <c:v>0.98039213232512779</c:v>
                </c:pt>
                <c:pt idx="640">
                  <c:v>0.98039213228668054</c:v>
                </c:pt>
                <c:pt idx="641">
                  <c:v>0.98039213224823329</c:v>
                </c:pt>
                <c:pt idx="642">
                  <c:v>0.98039213220978616</c:v>
                </c:pt>
                <c:pt idx="643">
                  <c:v>0.9803921321713388</c:v>
                </c:pt>
                <c:pt idx="644">
                  <c:v>0.98039213213289167</c:v>
                </c:pt>
                <c:pt idx="645">
                  <c:v>0.98039213209444454</c:v>
                </c:pt>
                <c:pt idx="646">
                  <c:v>0.98039213205599718</c:v>
                </c:pt>
                <c:pt idx="647">
                  <c:v>0.98039213201755004</c:v>
                </c:pt>
                <c:pt idx="648">
                  <c:v>0.9803921319791028</c:v>
                </c:pt>
                <c:pt idx="649">
                  <c:v>0.98039213194065555</c:v>
                </c:pt>
                <c:pt idx="650">
                  <c:v>0.98039213190220831</c:v>
                </c:pt>
                <c:pt idx="651">
                  <c:v>0.98039213186376117</c:v>
                </c:pt>
                <c:pt idx="652">
                  <c:v>0.98039213182531382</c:v>
                </c:pt>
                <c:pt idx="653">
                  <c:v>0.98039213178686668</c:v>
                </c:pt>
                <c:pt idx="654">
                  <c:v>0.98039213174841955</c:v>
                </c:pt>
                <c:pt idx="655">
                  <c:v>0.98039213170997219</c:v>
                </c:pt>
                <c:pt idx="656">
                  <c:v>0.98039213167152506</c:v>
                </c:pt>
                <c:pt idx="657">
                  <c:v>0.9803921316330777</c:v>
                </c:pt>
                <c:pt idx="658">
                  <c:v>0.98039213159463057</c:v>
                </c:pt>
                <c:pt idx="659">
                  <c:v>0.98039213155618332</c:v>
                </c:pt>
                <c:pt idx="660">
                  <c:v>0.98039213151773608</c:v>
                </c:pt>
                <c:pt idx="661">
                  <c:v>0.98039213147928883</c:v>
                </c:pt>
                <c:pt idx="662">
                  <c:v>0.9803921314408417</c:v>
                </c:pt>
                <c:pt idx="663">
                  <c:v>0.98039213140239445</c:v>
                </c:pt>
                <c:pt idx="664">
                  <c:v>0.98039213136394721</c:v>
                </c:pt>
                <c:pt idx="665">
                  <c:v>0.98039213132550007</c:v>
                </c:pt>
                <c:pt idx="666">
                  <c:v>0.98039213128705271</c:v>
                </c:pt>
                <c:pt idx="667">
                  <c:v>0.98039213124860558</c:v>
                </c:pt>
                <c:pt idx="668">
                  <c:v>0.98039213121015834</c:v>
                </c:pt>
                <c:pt idx="669">
                  <c:v>0.98039213117171109</c:v>
                </c:pt>
                <c:pt idx="670">
                  <c:v>0.98039213113326384</c:v>
                </c:pt>
                <c:pt idx="671">
                  <c:v>0.98039213109481671</c:v>
                </c:pt>
                <c:pt idx="672">
                  <c:v>0.98039213105636935</c:v>
                </c:pt>
                <c:pt idx="673">
                  <c:v>0.98039213101792222</c:v>
                </c:pt>
                <c:pt idx="674">
                  <c:v>0.98039213097947508</c:v>
                </c:pt>
                <c:pt idx="675">
                  <c:v>0.98039213094102773</c:v>
                </c:pt>
                <c:pt idx="676">
                  <c:v>0.98039213090258059</c:v>
                </c:pt>
                <c:pt idx="677">
                  <c:v>0.98039213086413335</c:v>
                </c:pt>
                <c:pt idx="678">
                  <c:v>0.9803921308256861</c:v>
                </c:pt>
                <c:pt idx="679">
                  <c:v>0.98039213078723886</c:v>
                </c:pt>
                <c:pt idx="680">
                  <c:v>0.98039213074879172</c:v>
                </c:pt>
                <c:pt idx="681">
                  <c:v>0.98039213071034437</c:v>
                </c:pt>
                <c:pt idx="682">
                  <c:v>0.98039213067189723</c:v>
                </c:pt>
                <c:pt idx="683">
                  <c:v>0.9803921306334501</c:v>
                </c:pt>
                <c:pt idx="684">
                  <c:v>0.98039213059500274</c:v>
                </c:pt>
                <c:pt idx="685">
                  <c:v>0.98039213055655561</c:v>
                </c:pt>
                <c:pt idx="686">
                  <c:v>0.98039213051810836</c:v>
                </c:pt>
                <c:pt idx="687">
                  <c:v>0.98039213047966112</c:v>
                </c:pt>
                <c:pt idx="688">
                  <c:v>0.98039213044121387</c:v>
                </c:pt>
                <c:pt idx="689">
                  <c:v>0.98039213040276674</c:v>
                </c:pt>
                <c:pt idx="690">
                  <c:v>0.98039213036431938</c:v>
                </c:pt>
                <c:pt idx="691">
                  <c:v>0.98039213032587225</c:v>
                </c:pt>
                <c:pt idx="692">
                  <c:v>0.98039213028742511</c:v>
                </c:pt>
                <c:pt idx="693">
                  <c:v>0.98039213024897776</c:v>
                </c:pt>
                <c:pt idx="694">
                  <c:v>0.98039213021053062</c:v>
                </c:pt>
                <c:pt idx="695">
                  <c:v>0.98039213017208338</c:v>
                </c:pt>
                <c:pt idx="696">
                  <c:v>0.98039213013363613</c:v>
                </c:pt>
                <c:pt idx="697">
                  <c:v>0.98039213009518889</c:v>
                </c:pt>
                <c:pt idx="698">
                  <c:v>0.98039213005674175</c:v>
                </c:pt>
                <c:pt idx="699">
                  <c:v>0.98039213001829439</c:v>
                </c:pt>
                <c:pt idx="700">
                  <c:v>0.98039212997984726</c:v>
                </c:pt>
                <c:pt idx="701">
                  <c:v>0.98039212994140013</c:v>
                </c:pt>
                <c:pt idx="702">
                  <c:v>0.98039212990295277</c:v>
                </c:pt>
                <c:pt idx="703">
                  <c:v>0.98039212986450563</c:v>
                </c:pt>
                <c:pt idx="704">
                  <c:v>0.98039212982605839</c:v>
                </c:pt>
                <c:pt idx="705">
                  <c:v>0.98039212978761114</c:v>
                </c:pt>
                <c:pt idx="706">
                  <c:v>0.9803921297491639</c:v>
                </c:pt>
                <c:pt idx="707">
                  <c:v>0.98039212971071676</c:v>
                </c:pt>
                <c:pt idx="708">
                  <c:v>0.98039212967226941</c:v>
                </c:pt>
                <c:pt idx="709">
                  <c:v>0.98039212963382227</c:v>
                </c:pt>
                <c:pt idx="710">
                  <c:v>0.98039212959537503</c:v>
                </c:pt>
                <c:pt idx="711">
                  <c:v>0.98039212955692789</c:v>
                </c:pt>
                <c:pt idx="712">
                  <c:v>0.98039212951848076</c:v>
                </c:pt>
                <c:pt idx="713">
                  <c:v>0.98039212948003351</c:v>
                </c:pt>
                <c:pt idx="714">
                  <c:v>0.98039212944158627</c:v>
                </c:pt>
                <c:pt idx="715">
                  <c:v>0.98039212940313902</c:v>
                </c:pt>
                <c:pt idx="716">
                  <c:v>0.98039212936469189</c:v>
                </c:pt>
                <c:pt idx="717">
                  <c:v>0.98039212932624453</c:v>
                </c:pt>
                <c:pt idx="718">
                  <c:v>0.9803921292877974</c:v>
                </c:pt>
                <c:pt idx="719">
                  <c:v>0.98039212924935015</c:v>
                </c:pt>
                <c:pt idx="720">
                  <c:v>0.98039212921090291</c:v>
                </c:pt>
                <c:pt idx="721">
                  <c:v>0.98039212917245577</c:v>
                </c:pt>
                <c:pt idx="722">
                  <c:v>0.98039212913400853</c:v>
                </c:pt>
                <c:pt idx="723">
                  <c:v>0.98039212909556128</c:v>
                </c:pt>
                <c:pt idx="724">
                  <c:v>0.98039212905711404</c:v>
                </c:pt>
                <c:pt idx="725">
                  <c:v>0.9803921290186669</c:v>
                </c:pt>
                <c:pt idx="726">
                  <c:v>0.98039212898021955</c:v>
                </c:pt>
                <c:pt idx="727">
                  <c:v>0.98039212894177241</c:v>
                </c:pt>
                <c:pt idx="728">
                  <c:v>0.98039212890332517</c:v>
                </c:pt>
                <c:pt idx="729">
                  <c:v>0.98039212886487792</c:v>
                </c:pt>
                <c:pt idx="730">
                  <c:v>0.98039212882643079</c:v>
                </c:pt>
                <c:pt idx="731">
                  <c:v>0.98039212878798354</c:v>
                </c:pt>
                <c:pt idx="732">
                  <c:v>0.9803921287495363</c:v>
                </c:pt>
                <c:pt idx="733">
                  <c:v>0.98039212871108905</c:v>
                </c:pt>
                <c:pt idx="734">
                  <c:v>0.98039212867264192</c:v>
                </c:pt>
                <c:pt idx="735">
                  <c:v>0.98039212863419456</c:v>
                </c:pt>
                <c:pt idx="736">
                  <c:v>0.98039212859574743</c:v>
                </c:pt>
                <c:pt idx="737">
                  <c:v>0.98039212855730018</c:v>
                </c:pt>
                <c:pt idx="738">
                  <c:v>0.98039212851885293</c:v>
                </c:pt>
                <c:pt idx="739">
                  <c:v>0.9803921284804058</c:v>
                </c:pt>
                <c:pt idx="740">
                  <c:v>0.98039212844195855</c:v>
                </c:pt>
                <c:pt idx="741">
                  <c:v>0.98039212840351131</c:v>
                </c:pt>
                <c:pt idx="742">
                  <c:v>0.98039212836506406</c:v>
                </c:pt>
                <c:pt idx="743">
                  <c:v>0.98039212832661693</c:v>
                </c:pt>
                <c:pt idx="744">
                  <c:v>0.98039212828816957</c:v>
                </c:pt>
                <c:pt idx="745">
                  <c:v>0.98039212824972244</c:v>
                </c:pt>
                <c:pt idx="746">
                  <c:v>0.98039212821127519</c:v>
                </c:pt>
                <c:pt idx="747">
                  <c:v>0.98039212817282795</c:v>
                </c:pt>
                <c:pt idx="748">
                  <c:v>0.9803921281343807</c:v>
                </c:pt>
                <c:pt idx="749">
                  <c:v>0.98039212809593357</c:v>
                </c:pt>
                <c:pt idx="750">
                  <c:v>0.98039212805748632</c:v>
                </c:pt>
                <c:pt idx="751">
                  <c:v>0.98039212801903908</c:v>
                </c:pt>
                <c:pt idx="752">
                  <c:v>0.98039212798059194</c:v>
                </c:pt>
                <c:pt idx="753">
                  <c:v>0.98039212794214459</c:v>
                </c:pt>
                <c:pt idx="754">
                  <c:v>0.98039212790369745</c:v>
                </c:pt>
                <c:pt idx="755">
                  <c:v>0.98039212786525021</c:v>
                </c:pt>
                <c:pt idx="756">
                  <c:v>0.98039212782680296</c:v>
                </c:pt>
                <c:pt idx="757">
                  <c:v>0.98039212778835572</c:v>
                </c:pt>
                <c:pt idx="758">
                  <c:v>0.98039212774990858</c:v>
                </c:pt>
                <c:pt idx="759">
                  <c:v>0.98039212771146134</c:v>
                </c:pt>
                <c:pt idx="760">
                  <c:v>0.98039212767301409</c:v>
                </c:pt>
                <c:pt idx="761">
                  <c:v>0.98039212763456685</c:v>
                </c:pt>
                <c:pt idx="762">
                  <c:v>0.9803921275961196</c:v>
                </c:pt>
                <c:pt idx="763">
                  <c:v>0.98039212755767247</c:v>
                </c:pt>
                <c:pt idx="764">
                  <c:v>0.98039212751922511</c:v>
                </c:pt>
                <c:pt idx="765">
                  <c:v>0.98039212748077798</c:v>
                </c:pt>
                <c:pt idx="766">
                  <c:v>0.98039212744233073</c:v>
                </c:pt>
                <c:pt idx="767">
                  <c:v>0.98039212740388348</c:v>
                </c:pt>
                <c:pt idx="768">
                  <c:v>0.98039212736543635</c:v>
                </c:pt>
                <c:pt idx="769">
                  <c:v>0.9803921273269891</c:v>
                </c:pt>
                <c:pt idx="770">
                  <c:v>0.98039212728854186</c:v>
                </c:pt>
                <c:pt idx="771">
                  <c:v>0.98039212725009461</c:v>
                </c:pt>
                <c:pt idx="772">
                  <c:v>0.98039212721164748</c:v>
                </c:pt>
                <c:pt idx="773">
                  <c:v>0.98039212717320012</c:v>
                </c:pt>
                <c:pt idx="774">
                  <c:v>0.98039212713475299</c:v>
                </c:pt>
                <c:pt idx="775">
                  <c:v>0.98039212709630574</c:v>
                </c:pt>
                <c:pt idx="776">
                  <c:v>0.9803921270578585</c:v>
                </c:pt>
                <c:pt idx="777">
                  <c:v>0.98039212701941125</c:v>
                </c:pt>
                <c:pt idx="778">
                  <c:v>0.98039212698096412</c:v>
                </c:pt>
                <c:pt idx="779">
                  <c:v>0.98039212694251687</c:v>
                </c:pt>
                <c:pt idx="780">
                  <c:v>0.98039212690406963</c:v>
                </c:pt>
                <c:pt idx="781">
                  <c:v>0.98039212686562249</c:v>
                </c:pt>
                <c:pt idx="782">
                  <c:v>0.98039212682717514</c:v>
                </c:pt>
                <c:pt idx="783">
                  <c:v>0.980392126788728</c:v>
                </c:pt>
                <c:pt idx="784">
                  <c:v>0.98039212675028076</c:v>
                </c:pt>
                <c:pt idx="785">
                  <c:v>0.98039212671183351</c:v>
                </c:pt>
                <c:pt idx="786">
                  <c:v>0.98039212667338627</c:v>
                </c:pt>
                <c:pt idx="787">
                  <c:v>0.98039212663493913</c:v>
                </c:pt>
                <c:pt idx="788">
                  <c:v>0.98039212659649189</c:v>
                </c:pt>
                <c:pt idx="789">
                  <c:v>0.98039212655804464</c:v>
                </c:pt>
                <c:pt idx="790">
                  <c:v>0.98039212651959751</c:v>
                </c:pt>
                <c:pt idx="791">
                  <c:v>0.98039212648115015</c:v>
                </c:pt>
                <c:pt idx="792">
                  <c:v>0.98039212644270302</c:v>
                </c:pt>
                <c:pt idx="793">
                  <c:v>0.98039212640425577</c:v>
                </c:pt>
                <c:pt idx="794">
                  <c:v>0.98039212636580853</c:v>
                </c:pt>
                <c:pt idx="795">
                  <c:v>0.98039212632736128</c:v>
                </c:pt>
                <c:pt idx="796">
                  <c:v>0.98039212628891415</c:v>
                </c:pt>
                <c:pt idx="797">
                  <c:v>0.9803921262504669</c:v>
                </c:pt>
                <c:pt idx="798">
                  <c:v>0.98039212621201965</c:v>
                </c:pt>
                <c:pt idx="799">
                  <c:v>0.98039212617357252</c:v>
                </c:pt>
                <c:pt idx="800">
                  <c:v>0.98039212613512516</c:v>
                </c:pt>
                <c:pt idx="801">
                  <c:v>0.98039212609667803</c:v>
                </c:pt>
                <c:pt idx="802">
                  <c:v>0.98039212605823078</c:v>
                </c:pt>
                <c:pt idx="803">
                  <c:v>0.98039212601978354</c:v>
                </c:pt>
                <c:pt idx="804">
                  <c:v>0.98039212598133629</c:v>
                </c:pt>
                <c:pt idx="805">
                  <c:v>0.98039212594288916</c:v>
                </c:pt>
                <c:pt idx="806">
                  <c:v>0.9803921259044418</c:v>
                </c:pt>
                <c:pt idx="807">
                  <c:v>0.98039212586599478</c:v>
                </c:pt>
                <c:pt idx="808">
                  <c:v>0.98039212582754764</c:v>
                </c:pt>
                <c:pt idx="809">
                  <c:v>0.98039212578910029</c:v>
                </c:pt>
                <c:pt idx="810">
                  <c:v>0.98039212575065315</c:v>
                </c:pt>
                <c:pt idx="811">
                  <c:v>0.98039212571220591</c:v>
                </c:pt>
                <c:pt idx="812">
                  <c:v>0.98039212567375866</c:v>
                </c:pt>
                <c:pt idx="813">
                  <c:v>0.98039212563531142</c:v>
                </c:pt>
                <c:pt idx="814">
                  <c:v>0.98039212559686428</c:v>
                </c:pt>
                <c:pt idx="815">
                  <c:v>0.98039212555841693</c:v>
                </c:pt>
                <c:pt idx="816">
                  <c:v>0.98039212551996979</c:v>
                </c:pt>
                <c:pt idx="817">
                  <c:v>0.98039212548152266</c:v>
                </c:pt>
                <c:pt idx="818">
                  <c:v>0.9803921254430753</c:v>
                </c:pt>
                <c:pt idx="819">
                  <c:v>0.98039212540462817</c:v>
                </c:pt>
                <c:pt idx="820">
                  <c:v>0.98039212536618092</c:v>
                </c:pt>
                <c:pt idx="821">
                  <c:v>0.98039212532773368</c:v>
                </c:pt>
                <c:pt idx="822">
                  <c:v>0.98039212528928643</c:v>
                </c:pt>
                <c:pt idx="823">
                  <c:v>0.9803921252508393</c:v>
                </c:pt>
                <c:pt idx="824">
                  <c:v>0.98039212521239194</c:v>
                </c:pt>
                <c:pt idx="825">
                  <c:v>0.98039212517394481</c:v>
                </c:pt>
                <c:pt idx="826">
                  <c:v>0.98039212513549767</c:v>
                </c:pt>
                <c:pt idx="827">
                  <c:v>0.98039212509705032</c:v>
                </c:pt>
                <c:pt idx="828">
                  <c:v>0.98039212505860318</c:v>
                </c:pt>
                <c:pt idx="829">
                  <c:v>0.98039212502015594</c:v>
                </c:pt>
                <c:pt idx="830">
                  <c:v>0.98039212498170869</c:v>
                </c:pt>
                <c:pt idx="831">
                  <c:v>0.98039212494326144</c:v>
                </c:pt>
                <c:pt idx="832">
                  <c:v>0.98039212490481431</c:v>
                </c:pt>
                <c:pt idx="833">
                  <c:v>0.98039212486636695</c:v>
                </c:pt>
                <c:pt idx="834">
                  <c:v>0.98039212482791982</c:v>
                </c:pt>
                <c:pt idx="835">
                  <c:v>0.98039212478947269</c:v>
                </c:pt>
                <c:pt idx="836">
                  <c:v>0.98039212475102533</c:v>
                </c:pt>
                <c:pt idx="837">
                  <c:v>0.98039212471257819</c:v>
                </c:pt>
                <c:pt idx="838">
                  <c:v>0.98039212467413095</c:v>
                </c:pt>
                <c:pt idx="839">
                  <c:v>0.9803921246356837</c:v>
                </c:pt>
                <c:pt idx="840">
                  <c:v>0.98039212459723646</c:v>
                </c:pt>
                <c:pt idx="841">
                  <c:v>0.98039212455878932</c:v>
                </c:pt>
                <c:pt idx="842">
                  <c:v>0.98039212452034197</c:v>
                </c:pt>
                <c:pt idx="843">
                  <c:v>0.98039212448189483</c:v>
                </c:pt>
                <c:pt idx="844">
                  <c:v>0.98039212444344759</c:v>
                </c:pt>
                <c:pt idx="845">
                  <c:v>0.98039212440500034</c:v>
                </c:pt>
                <c:pt idx="846">
                  <c:v>0.98039212436655321</c:v>
                </c:pt>
                <c:pt idx="847">
                  <c:v>0.98039212432810596</c:v>
                </c:pt>
                <c:pt idx="848">
                  <c:v>0.98039212428965872</c:v>
                </c:pt>
                <c:pt idx="849">
                  <c:v>0.98039212425121147</c:v>
                </c:pt>
                <c:pt idx="850">
                  <c:v>0.98039212421276434</c:v>
                </c:pt>
                <c:pt idx="851">
                  <c:v>0.98039212417431698</c:v>
                </c:pt>
                <c:pt idx="852">
                  <c:v>0.98039212413586985</c:v>
                </c:pt>
                <c:pt idx="853">
                  <c:v>0.9803921240974226</c:v>
                </c:pt>
                <c:pt idx="854">
                  <c:v>0.98039212405897536</c:v>
                </c:pt>
                <c:pt idx="855">
                  <c:v>0.98039212402052822</c:v>
                </c:pt>
                <c:pt idx="856">
                  <c:v>0.98039212398208098</c:v>
                </c:pt>
                <c:pt idx="857">
                  <c:v>0.98039212394363373</c:v>
                </c:pt>
                <c:pt idx="858">
                  <c:v>0.98039212390518649</c:v>
                </c:pt>
                <c:pt idx="859">
                  <c:v>0.98039212386673935</c:v>
                </c:pt>
                <c:pt idx="860">
                  <c:v>0.98039212382829199</c:v>
                </c:pt>
                <c:pt idx="861">
                  <c:v>0.98039212378984486</c:v>
                </c:pt>
                <c:pt idx="862">
                  <c:v>0.98039212375139762</c:v>
                </c:pt>
                <c:pt idx="863">
                  <c:v>0.98039212371295037</c:v>
                </c:pt>
                <c:pt idx="864">
                  <c:v>0.98039212367450324</c:v>
                </c:pt>
                <c:pt idx="865">
                  <c:v>0.98039212363605599</c:v>
                </c:pt>
                <c:pt idx="866">
                  <c:v>0.98039212359760874</c:v>
                </c:pt>
                <c:pt idx="867">
                  <c:v>0.9803921235591615</c:v>
                </c:pt>
                <c:pt idx="868">
                  <c:v>0.98039212352071425</c:v>
                </c:pt>
                <c:pt idx="869">
                  <c:v>0.98039212348226701</c:v>
                </c:pt>
                <c:pt idx="870">
                  <c:v>0.98039212344381987</c:v>
                </c:pt>
                <c:pt idx="871">
                  <c:v>0.98039212340537252</c:v>
                </c:pt>
                <c:pt idx="872">
                  <c:v>0.98039212336692538</c:v>
                </c:pt>
                <c:pt idx="873">
                  <c:v>0.98039212332847814</c:v>
                </c:pt>
                <c:pt idx="874">
                  <c:v>0.98039212329003089</c:v>
                </c:pt>
                <c:pt idx="875">
                  <c:v>0.98039212325158376</c:v>
                </c:pt>
                <c:pt idx="876">
                  <c:v>0.98039212321313651</c:v>
                </c:pt>
                <c:pt idx="877">
                  <c:v>0.98039212317468927</c:v>
                </c:pt>
                <c:pt idx="878">
                  <c:v>0.98039212313624202</c:v>
                </c:pt>
                <c:pt idx="879">
                  <c:v>0.98039212309779489</c:v>
                </c:pt>
                <c:pt idx="880">
                  <c:v>0.98039212305934753</c:v>
                </c:pt>
                <c:pt idx="881">
                  <c:v>0.9803921230209004</c:v>
                </c:pt>
                <c:pt idx="882">
                  <c:v>0.98039212298245315</c:v>
                </c:pt>
                <c:pt idx="883">
                  <c:v>0.98039212294400591</c:v>
                </c:pt>
                <c:pt idx="884">
                  <c:v>0.98039212290555877</c:v>
                </c:pt>
                <c:pt idx="885">
                  <c:v>0.98039212286711153</c:v>
                </c:pt>
                <c:pt idx="886">
                  <c:v>0.98039212282866428</c:v>
                </c:pt>
                <c:pt idx="887">
                  <c:v>0.98039212279021704</c:v>
                </c:pt>
                <c:pt idx="888">
                  <c:v>0.9803921227517699</c:v>
                </c:pt>
                <c:pt idx="889">
                  <c:v>0.98039212271332254</c:v>
                </c:pt>
                <c:pt idx="890">
                  <c:v>0.98039212267487541</c:v>
                </c:pt>
                <c:pt idx="891">
                  <c:v>0.98039212263642816</c:v>
                </c:pt>
                <c:pt idx="892">
                  <c:v>0.98039212259798103</c:v>
                </c:pt>
                <c:pt idx="893">
                  <c:v>0.9803921225595339</c:v>
                </c:pt>
                <c:pt idx="894">
                  <c:v>0.98039212252108665</c:v>
                </c:pt>
                <c:pt idx="895">
                  <c:v>0.98039212248263941</c:v>
                </c:pt>
                <c:pt idx="896">
                  <c:v>0.98039212244419216</c:v>
                </c:pt>
                <c:pt idx="897">
                  <c:v>0.98039212240574503</c:v>
                </c:pt>
                <c:pt idx="898">
                  <c:v>0.98039212236729767</c:v>
                </c:pt>
                <c:pt idx="899">
                  <c:v>0.98039212232885053</c:v>
                </c:pt>
                <c:pt idx="900">
                  <c:v>0.98039212229040329</c:v>
                </c:pt>
                <c:pt idx="901">
                  <c:v>0.98039212225195604</c:v>
                </c:pt>
                <c:pt idx="902">
                  <c:v>0.98039212221350891</c:v>
                </c:pt>
                <c:pt idx="903">
                  <c:v>0.98039212217506166</c:v>
                </c:pt>
                <c:pt idx="904">
                  <c:v>0.98039212213661442</c:v>
                </c:pt>
                <c:pt idx="905">
                  <c:v>0.98039212209816717</c:v>
                </c:pt>
                <c:pt idx="906">
                  <c:v>0.98039212205972004</c:v>
                </c:pt>
                <c:pt idx="907">
                  <c:v>0.98039212202127268</c:v>
                </c:pt>
                <c:pt idx="908">
                  <c:v>0.98039212198282555</c:v>
                </c:pt>
                <c:pt idx="909">
                  <c:v>0.9803921219443783</c:v>
                </c:pt>
                <c:pt idx="910">
                  <c:v>0.98039212190593106</c:v>
                </c:pt>
                <c:pt idx="911">
                  <c:v>0.98039212186748381</c:v>
                </c:pt>
                <c:pt idx="912">
                  <c:v>0.98039212182903668</c:v>
                </c:pt>
                <c:pt idx="913">
                  <c:v>0.98039212179058943</c:v>
                </c:pt>
                <c:pt idx="914">
                  <c:v>0.98039212175214219</c:v>
                </c:pt>
                <c:pt idx="915">
                  <c:v>0.98039212171369505</c:v>
                </c:pt>
                <c:pt idx="916">
                  <c:v>0.9803921216752477</c:v>
                </c:pt>
                <c:pt idx="917">
                  <c:v>0.98039212163680056</c:v>
                </c:pt>
                <c:pt idx="918">
                  <c:v>0.98039212159835332</c:v>
                </c:pt>
                <c:pt idx="919">
                  <c:v>0.98039212155990607</c:v>
                </c:pt>
                <c:pt idx="920">
                  <c:v>0.98039212152145883</c:v>
                </c:pt>
                <c:pt idx="921">
                  <c:v>0.98039212148301169</c:v>
                </c:pt>
                <c:pt idx="922">
                  <c:v>0.98039212144456445</c:v>
                </c:pt>
                <c:pt idx="923">
                  <c:v>0.9803921214061172</c:v>
                </c:pt>
                <c:pt idx="924">
                  <c:v>0.98039212136767007</c:v>
                </c:pt>
                <c:pt idx="925">
                  <c:v>0.98039212132922271</c:v>
                </c:pt>
                <c:pt idx="926">
                  <c:v>0.98039212129077558</c:v>
                </c:pt>
                <c:pt idx="927">
                  <c:v>0.98039212125232833</c:v>
                </c:pt>
                <c:pt idx="928">
                  <c:v>0.98039212121388108</c:v>
                </c:pt>
                <c:pt idx="929">
                  <c:v>0.98039212117543384</c:v>
                </c:pt>
                <c:pt idx="930">
                  <c:v>0.98039212113698671</c:v>
                </c:pt>
                <c:pt idx="931">
                  <c:v>0.98039212109853946</c:v>
                </c:pt>
                <c:pt idx="932">
                  <c:v>0.98039212106009221</c:v>
                </c:pt>
                <c:pt idx="933">
                  <c:v>0.98039212102164508</c:v>
                </c:pt>
                <c:pt idx="934">
                  <c:v>0.98039212098319772</c:v>
                </c:pt>
                <c:pt idx="935">
                  <c:v>0.98039212094475059</c:v>
                </c:pt>
                <c:pt idx="936">
                  <c:v>0.98039212090630334</c:v>
                </c:pt>
                <c:pt idx="937">
                  <c:v>0.9803921208678561</c:v>
                </c:pt>
                <c:pt idx="938">
                  <c:v>0.98039212082940885</c:v>
                </c:pt>
                <c:pt idx="939">
                  <c:v>0.98039212079096172</c:v>
                </c:pt>
                <c:pt idx="940">
                  <c:v>0.98039212075251436</c:v>
                </c:pt>
                <c:pt idx="941">
                  <c:v>0.98039212071406723</c:v>
                </c:pt>
                <c:pt idx="942">
                  <c:v>0.98039212067562009</c:v>
                </c:pt>
                <c:pt idx="943">
                  <c:v>0.98039212063717274</c:v>
                </c:pt>
                <c:pt idx="944">
                  <c:v>0.9803921205987256</c:v>
                </c:pt>
                <c:pt idx="945">
                  <c:v>0.98039212056027836</c:v>
                </c:pt>
                <c:pt idx="946">
                  <c:v>0.98039212052183111</c:v>
                </c:pt>
                <c:pt idx="947">
                  <c:v>0.98039212048338387</c:v>
                </c:pt>
                <c:pt idx="948">
                  <c:v>0.98039212044493673</c:v>
                </c:pt>
                <c:pt idx="949">
                  <c:v>0.98039212040648938</c:v>
                </c:pt>
                <c:pt idx="950">
                  <c:v>0.98039212036804224</c:v>
                </c:pt>
                <c:pt idx="951">
                  <c:v>0.98039212032959511</c:v>
                </c:pt>
                <c:pt idx="952">
                  <c:v>0.98039212029114775</c:v>
                </c:pt>
                <c:pt idx="953">
                  <c:v>0.98039212025270062</c:v>
                </c:pt>
                <c:pt idx="954">
                  <c:v>0.98039212021425337</c:v>
                </c:pt>
                <c:pt idx="955">
                  <c:v>0.98039212017580613</c:v>
                </c:pt>
                <c:pt idx="956">
                  <c:v>0.98039212013735888</c:v>
                </c:pt>
                <c:pt idx="957">
                  <c:v>0.98039212009891175</c:v>
                </c:pt>
                <c:pt idx="958">
                  <c:v>0.98039212006046439</c:v>
                </c:pt>
                <c:pt idx="959">
                  <c:v>0.98039212002201725</c:v>
                </c:pt>
                <c:pt idx="960">
                  <c:v>0.98039211998357012</c:v>
                </c:pt>
                <c:pt idx="961">
                  <c:v>0.98039211994512276</c:v>
                </c:pt>
                <c:pt idx="962">
                  <c:v>0.98039211990667563</c:v>
                </c:pt>
                <c:pt idx="963">
                  <c:v>0.98039211986822838</c:v>
                </c:pt>
                <c:pt idx="964">
                  <c:v>0.98039211982978114</c:v>
                </c:pt>
                <c:pt idx="965">
                  <c:v>0.98039211979133389</c:v>
                </c:pt>
                <c:pt idx="966">
                  <c:v>0.98039211975288676</c:v>
                </c:pt>
                <c:pt idx="967">
                  <c:v>0.9803921197144394</c:v>
                </c:pt>
                <c:pt idx="968">
                  <c:v>0.98039211967599227</c:v>
                </c:pt>
                <c:pt idx="969">
                  <c:v>0.98039211963754513</c:v>
                </c:pt>
                <c:pt idx="970">
                  <c:v>0.98039211959909789</c:v>
                </c:pt>
                <c:pt idx="971">
                  <c:v>0.98039211956065075</c:v>
                </c:pt>
                <c:pt idx="972">
                  <c:v>0.9803921195222034</c:v>
                </c:pt>
                <c:pt idx="973">
                  <c:v>0.98039211948375626</c:v>
                </c:pt>
                <c:pt idx="974">
                  <c:v>0.98039211944530902</c:v>
                </c:pt>
                <c:pt idx="975">
                  <c:v>0.98039211940686177</c:v>
                </c:pt>
                <c:pt idx="976">
                  <c:v>0.98039211936841453</c:v>
                </c:pt>
                <c:pt idx="977">
                  <c:v>0.98039211932996739</c:v>
                </c:pt>
                <c:pt idx="978">
                  <c:v>0.98039211929152004</c:v>
                </c:pt>
                <c:pt idx="979">
                  <c:v>0.9803921192530729</c:v>
                </c:pt>
                <c:pt idx="980">
                  <c:v>0.98039211921462577</c:v>
                </c:pt>
                <c:pt idx="981">
                  <c:v>0.98039211917617841</c:v>
                </c:pt>
                <c:pt idx="982">
                  <c:v>0.98039211913773128</c:v>
                </c:pt>
                <c:pt idx="983">
                  <c:v>0.98039211909928403</c:v>
                </c:pt>
                <c:pt idx="984">
                  <c:v>0.98039211906083679</c:v>
                </c:pt>
                <c:pt idx="985">
                  <c:v>0.98039211902238954</c:v>
                </c:pt>
                <c:pt idx="986">
                  <c:v>0.98039211898394241</c:v>
                </c:pt>
                <c:pt idx="987">
                  <c:v>0.98039211894549505</c:v>
                </c:pt>
                <c:pt idx="988">
                  <c:v>0.98039211890704792</c:v>
                </c:pt>
                <c:pt idx="989">
                  <c:v>0.98039211886860078</c:v>
                </c:pt>
                <c:pt idx="990">
                  <c:v>0.98039211883015343</c:v>
                </c:pt>
                <c:pt idx="991">
                  <c:v>0.98039211879170629</c:v>
                </c:pt>
                <c:pt idx="992">
                  <c:v>0.98039211875325905</c:v>
                </c:pt>
                <c:pt idx="993">
                  <c:v>0.9803921187148118</c:v>
                </c:pt>
                <c:pt idx="994">
                  <c:v>0.98039211867636455</c:v>
                </c:pt>
                <c:pt idx="995">
                  <c:v>0.98039211863791742</c:v>
                </c:pt>
                <c:pt idx="996">
                  <c:v>0.98039211859947006</c:v>
                </c:pt>
                <c:pt idx="997">
                  <c:v>0.98039211856102293</c:v>
                </c:pt>
                <c:pt idx="998">
                  <c:v>0.9803921185225758</c:v>
                </c:pt>
                <c:pt idx="999">
                  <c:v>0.98039211848412844</c:v>
                </c:pt>
                <c:pt idx="1000">
                  <c:v>0.9803921184456813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38112"/>
        <c:axId val="122940032"/>
      </c:scatterChart>
      <c:valAx>
        <c:axId val="12293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940032"/>
        <c:crosses val="autoZero"/>
        <c:crossBetween val="midCat"/>
      </c:valAx>
      <c:valAx>
        <c:axId val="122940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2938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 Compartment 2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36273377688763"/>
          <c:y val="0.23761154855643044"/>
          <c:w val="0.77947882874081831"/>
          <c:h val="0.5471910177894430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Graphen!$J$2</c:f>
              <c:strCache>
                <c:ptCount val="1"/>
                <c:pt idx="0">
                  <c:v>C - Sys 2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4.5000000000000009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6.5000000000000009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9.0000000000000018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13.000000000000002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18.000000000000004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25.500000000000004</c:v>
                </c:pt>
                <c:pt idx="51">
                  <c:v>26.000000000000004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29.500000000000004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35.500000000000007</c:v>
                </c:pt>
                <c:pt idx="71">
                  <c:v>36.000000000000007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43.500000000000007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51.000000000000007</c:v>
                </c:pt>
                <c:pt idx="102">
                  <c:v>51.500000000000007</c:v>
                </c:pt>
                <c:pt idx="103">
                  <c:v>52.000000000000007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59.000000000000007</c:v>
                </c:pt>
                <c:pt idx="118">
                  <c:v>59.500000000000007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71.000000000000014</c:v>
                </c:pt>
                <c:pt idx="142">
                  <c:v>71.500000000000014</c:v>
                </c:pt>
                <c:pt idx="143">
                  <c:v>72.000000000000014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86.500000000000014</c:v>
                </c:pt>
                <c:pt idx="173">
                  <c:v>87.000000000000014</c:v>
                </c:pt>
                <c:pt idx="174">
                  <c:v>87.500000000000014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102.00000000000001</c:v>
                </c:pt>
                <c:pt idx="204">
                  <c:v>102.50000000000001</c:v>
                </c:pt>
                <c:pt idx="205">
                  <c:v>103.00000000000001</c:v>
                </c:pt>
                <c:pt idx="206">
                  <c:v>103.50000000000001</c:v>
                </c:pt>
                <c:pt idx="207">
                  <c:v>104.00000000000001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117.50000000000001</c:v>
                </c:pt>
                <c:pt idx="235">
                  <c:v>118.00000000000001</c:v>
                </c:pt>
                <c:pt idx="236">
                  <c:v>118.50000000000001</c:v>
                </c:pt>
                <c:pt idx="237">
                  <c:v>119.00000000000001</c:v>
                </c:pt>
                <c:pt idx="238">
                  <c:v>119.50000000000001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141.50000000000003</c:v>
                </c:pt>
                <c:pt idx="283">
                  <c:v>142.00000000000003</c:v>
                </c:pt>
                <c:pt idx="284">
                  <c:v>142.50000000000003</c:v>
                </c:pt>
                <c:pt idx="285">
                  <c:v>143.00000000000003</c:v>
                </c:pt>
                <c:pt idx="286">
                  <c:v>143.50000000000003</c:v>
                </c:pt>
                <c:pt idx="287">
                  <c:v>144.00000000000003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172.50000000000003</c:v>
                </c:pt>
                <c:pt idx="345">
                  <c:v>173.00000000000003</c:v>
                </c:pt>
                <c:pt idx="346">
                  <c:v>173.50000000000003</c:v>
                </c:pt>
                <c:pt idx="347">
                  <c:v>174.00000000000003</c:v>
                </c:pt>
                <c:pt idx="348">
                  <c:v>174.50000000000003</c:v>
                </c:pt>
                <c:pt idx="349">
                  <c:v>175.00000000000003</c:v>
                </c:pt>
                <c:pt idx="350">
                  <c:v>175.50000000000003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204.00000000000003</c:v>
                </c:pt>
                <c:pt idx="408">
                  <c:v>204.50000000000003</c:v>
                </c:pt>
                <c:pt idx="409">
                  <c:v>205.00000000000003</c:v>
                </c:pt>
                <c:pt idx="410">
                  <c:v>205.50000000000003</c:v>
                </c:pt>
                <c:pt idx="411">
                  <c:v>206.00000000000003</c:v>
                </c:pt>
                <c:pt idx="412">
                  <c:v>206.50000000000003</c:v>
                </c:pt>
                <c:pt idx="413">
                  <c:v>207.00000000000003</c:v>
                </c:pt>
                <c:pt idx="414">
                  <c:v>207.50000000000003</c:v>
                </c:pt>
                <c:pt idx="415">
                  <c:v>208.00000000000003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235.00000000000003</c:v>
                </c:pt>
                <c:pt idx="470">
                  <c:v>235.50000000000003</c:v>
                </c:pt>
                <c:pt idx="471">
                  <c:v>236.00000000000003</c:v>
                </c:pt>
                <c:pt idx="472">
                  <c:v>236.50000000000003</c:v>
                </c:pt>
                <c:pt idx="473">
                  <c:v>237.00000000000003</c:v>
                </c:pt>
                <c:pt idx="474">
                  <c:v>237.50000000000003</c:v>
                </c:pt>
                <c:pt idx="475">
                  <c:v>238.00000000000003</c:v>
                </c:pt>
                <c:pt idx="476">
                  <c:v>238.50000000000003</c:v>
                </c:pt>
                <c:pt idx="477">
                  <c:v>239.00000000000003</c:v>
                </c:pt>
                <c:pt idx="478">
                  <c:v>239.50000000000003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282.50000000000006</c:v>
                </c:pt>
                <c:pt idx="565">
                  <c:v>283.00000000000006</c:v>
                </c:pt>
                <c:pt idx="566">
                  <c:v>283.50000000000006</c:v>
                </c:pt>
                <c:pt idx="567">
                  <c:v>284.00000000000006</c:v>
                </c:pt>
                <c:pt idx="568">
                  <c:v>284.50000000000006</c:v>
                </c:pt>
                <c:pt idx="569">
                  <c:v>285.00000000000006</c:v>
                </c:pt>
                <c:pt idx="570">
                  <c:v>285.50000000000006</c:v>
                </c:pt>
                <c:pt idx="571">
                  <c:v>286.00000000000006</c:v>
                </c:pt>
                <c:pt idx="572">
                  <c:v>286.50000000000006</c:v>
                </c:pt>
                <c:pt idx="573">
                  <c:v>287.00000000000006</c:v>
                </c:pt>
                <c:pt idx="574">
                  <c:v>287.50000000000006</c:v>
                </c:pt>
                <c:pt idx="575">
                  <c:v>288.00000000000006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345.00000000000006</c:v>
                </c:pt>
                <c:pt idx="690">
                  <c:v>345.50000000000006</c:v>
                </c:pt>
                <c:pt idx="691">
                  <c:v>346.00000000000006</c:v>
                </c:pt>
                <c:pt idx="692">
                  <c:v>346.50000000000006</c:v>
                </c:pt>
                <c:pt idx="693">
                  <c:v>347.00000000000006</c:v>
                </c:pt>
                <c:pt idx="694">
                  <c:v>347.50000000000006</c:v>
                </c:pt>
                <c:pt idx="695">
                  <c:v>348.00000000000006</c:v>
                </c:pt>
                <c:pt idx="696">
                  <c:v>348.50000000000006</c:v>
                </c:pt>
                <c:pt idx="697">
                  <c:v>349.00000000000006</c:v>
                </c:pt>
                <c:pt idx="698">
                  <c:v>349.50000000000006</c:v>
                </c:pt>
                <c:pt idx="699">
                  <c:v>350.00000000000006</c:v>
                </c:pt>
                <c:pt idx="700">
                  <c:v>350.50000000000006</c:v>
                </c:pt>
                <c:pt idx="701">
                  <c:v>351.00000000000006</c:v>
                </c:pt>
                <c:pt idx="702">
                  <c:v>351.50000000000006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407.50000000000006</c:v>
                </c:pt>
                <c:pt idx="815">
                  <c:v>408.00000000000006</c:v>
                </c:pt>
                <c:pt idx="816">
                  <c:v>408.50000000000006</c:v>
                </c:pt>
                <c:pt idx="817">
                  <c:v>409.00000000000006</c:v>
                </c:pt>
                <c:pt idx="818">
                  <c:v>409.50000000000006</c:v>
                </c:pt>
                <c:pt idx="819">
                  <c:v>410.00000000000006</c:v>
                </c:pt>
                <c:pt idx="820">
                  <c:v>410.50000000000006</c:v>
                </c:pt>
                <c:pt idx="821">
                  <c:v>411.00000000000006</c:v>
                </c:pt>
                <c:pt idx="822">
                  <c:v>411.50000000000006</c:v>
                </c:pt>
                <c:pt idx="823">
                  <c:v>412.00000000000006</c:v>
                </c:pt>
                <c:pt idx="824">
                  <c:v>412.50000000000006</c:v>
                </c:pt>
                <c:pt idx="825">
                  <c:v>413.00000000000006</c:v>
                </c:pt>
                <c:pt idx="826">
                  <c:v>413.50000000000006</c:v>
                </c:pt>
                <c:pt idx="827">
                  <c:v>414.00000000000006</c:v>
                </c:pt>
                <c:pt idx="828">
                  <c:v>414.50000000000006</c:v>
                </c:pt>
                <c:pt idx="829">
                  <c:v>415.00000000000006</c:v>
                </c:pt>
                <c:pt idx="830">
                  <c:v>415.50000000000006</c:v>
                </c:pt>
                <c:pt idx="831">
                  <c:v>416.00000000000006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470.00000000000006</c:v>
                </c:pt>
                <c:pt idx="940">
                  <c:v>470.50000000000006</c:v>
                </c:pt>
                <c:pt idx="941">
                  <c:v>471.00000000000006</c:v>
                </c:pt>
                <c:pt idx="942">
                  <c:v>471.50000000000006</c:v>
                </c:pt>
                <c:pt idx="943">
                  <c:v>472.00000000000006</c:v>
                </c:pt>
                <c:pt idx="944">
                  <c:v>472.50000000000006</c:v>
                </c:pt>
                <c:pt idx="945">
                  <c:v>473.00000000000006</c:v>
                </c:pt>
                <c:pt idx="946">
                  <c:v>473.50000000000006</c:v>
                </c:pt>
                <c:pt idx="947">
                  <c:v>474.00000000000006</c:v>
                </c:pt>
                <c:pt idx="948">
                  <c:v>474.50000000000006</c:v>
                </c:pt>
                <c:pt idx="949">
                  <c:v>475.00000000000006</c:v>
                </c:pt>
                <c:pt idx="950">
                  <c:v>475.50000000000006</c:v>
                </c:pt>
                <c:pt idx="951">
                  <c:v>476.00000000000006</c:v>
                </c:pt>
                <c:pt idx="952">
                  <c:v>476.50000000000006</c:v>
                </c:pt>
                <c:pt idx="953">
                  <c:v>477.00000000000006</c:v>
                </c:pt>
                <c:pt idx="954">
                  <c:v>477.50000000000006</c:v>
                </c:pt>
                <c:pt idx="955">
                  <c:v>478.00000000000006</c:v>
                </c:pt>
                <c:pt idx="956">
                  <c:v>478.50000000000006</c:v>
                </c:pt>
                <c:pt idx="957">
                  <c:v>479.00000000000006</c:v>
                </c:pt>
                <c:pt idx="958">
                  <c:v>479.50000000000006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</c:numCache>
            </c:numRef>
          </c:xVal>
          <c:yVal>
            <c:numRef>
              <c:f>Graphen!$J$2:$J$1002</c:f>
              <c:numCache>
                <c:formatCode>General</c:formatCode>
                <c:ptCount val="1001"/>
                <c:pt idx="0">
                  <c:v>0</c:v>
                </c:pt>
                <c:pt idx="1">
                  <c:v>9.0384150335099493E-3</c:v>
                </c:pt>
                <c:pt idx="2">
                  <c:v>9.7441495355980335E-3</c:v>
                </c:pt>
                <c:pt idx="3">
                  <c:v>9.7992544608130668E-3</c:v>
                </c:pt>
                <c:pt idx="4">
                  <c:v>9.8035571448158408E-3</c:v>
                </c:pt>
                <c:pt idx="5">
                  <c:v>9.8038931051959433E-3</c:v>
                </c:pt>
                <c:pt idx="6">
                  <c:v>9.8039193371876315E-3</c:v>
                </c:pt>
                <c:pt idx="7">
                  <c:v>9.8039213850707914E-3</c:v>
                </c:pt>
                <c:pt idx="8">
                  <c:v>9.8039215446184668E-3</c:v>
                </c:pt>
                <c:pt idx="9">
                  <c:v>9.8039215567217643E-3</c:v>
                </c:pt>
                <c:pt idx="10">
                  <c:v>9.8039215573123596E-3</c:v>
                </c:pt>
                <c:pt idx="11">
                  <c:v>9.8039215570040212E-3</c:v>
                </c:pt>
                <c:pt idx="12">
                  <c:v>9.8039215566254941E-3</c:v>
                </c:pt>
                <c:pt idx="13">
                  <c:v>9.8039215562414871E-3</c:v>
                </c:pt>
                <c:pt idx="14">
                  <c:v>9.8039215558570498E-3</c:v>
                </c:pt>
                <c:pt idx="15">
                  <c:v>9.803921555472583E-3</c:v>
                </c:pt>
                <c:pt idx="16">
                  <c:v>9.8039215550881093E-3</c:v>
                </c:pt>
                <c:pt idx="17">
                  <c:v>9.8039215547036391E-3</c:v>
                </c:pt>
                <c:pt idx="18">
                  <c:v>9.8039215543191654E-3</c:v>
                </c:pt>
                <c:pt idx="19">
                  <c:v>9.8039215539346934E-3</c:v>
                </c:pt>
                <c:pt idx="20">
                  <c:v>9.8039215535502214E-3</c:v>
                </c:pt>
                <c:pt idx="21">
                  <c:v>9.8039215531657512E-3</c:v>
                </c:pt>
                <c:pt idx="22">
                  <c:v>9.8039215527812775E-3</c:v>
                </c:pt>
                <c:pt idx="23">
                  <c:v>9.8039215523968055E-3</c:v>
                </c:pt>
                <c:pt idx="24">
                  <c:v>9.8039215520123336E-3</c:v>
                </c:pt>
                <c:pt idx="25">
                  <c:v>9.8039215516278616E-3</c:v>
                </c:pt>
                <c:pt idx="26">
                  <c:v>9.8039215512433896E-3</c:v>
                </c:pt>
                <c:pt idx="27">
                  <c:v>9.8039215508589159E-3</c:v>
                </c:pt>
                <c:pt idx="28">
                  <c:v>9.8039215504744457E-3</c:v>
                </c:pt>
                <c:pt idx="29">
                  <c:v>9.803921550089972E-3</c:v>
                </c:pt>
                <c:pt idx="30">
                  <c:v>9.8039215497055018E-3</c:v>
                </c:pt>
                <c:pt idx="31">
                  <c:v>9.8039215493210281E-3</c:v>
                </c:pt>
                <c:pt idx="32">
                  <c:v>9.8039215489365561E-3</c:v>
                </c:pt>
                <c:pt idx="33">
                  <c:v>9.8039215485520841E-3</c:v>
                </c:pt>
                <c:pt idx="34">
                  <c:v>9.8039215481676122E-3</c:v>
                </c:pt>
                <c:pt idx="35">
                  <c:v>9.8039215477831385E-3</c:v>
                </c:pt>
                <c:pt idx="36">
                  <c:v>9.8039215473986682E-3</c:v>
                </c:pt>
                <c:pt idx="37">
                  <c:v>9.8039215470141945E-3</c:v>
                </c:pt>
                <c:pt idx="38">
                  <c:v>9.8039215466297243E-3</c:v>
                </c:pt>
                <c:pt idx="39">
                  <c:v>9.8039215462452506E-3</c:v>
                </c:pt>
                <c:pt idx="40">
                  <c:v>9.8039215458607786E-3</c:v>
                </c:pt>
                <c:pt idx="41">
                  <c:v>9.8039215454763066E-3</c:v>
                </c:pt>
                <c:pt idx="42">
                  <c:v>9.8039215450918329E-3</c:v>
                </c:pt>
                <c:pt idx="43">
                  <c:v>9.8039215447073627E-3</c:v>
                </c:pt>
                <c:pt idx="44">
                  <c:v>9.803921544322889E-3</c:v>
                </c:pt>
                <c:pt idx="45">
                  <c:v>9.803921543938417E-3</c:v>
                </c:pt>
                <c:pt idx="46">
                  <c:v>9.8039215435539451E-3</c:v>
                </c:pt>
                <c:pt idx="47">
                  <c:v>9.8039215431694731E-3</c:v>
                </c:pt>
                <c:pt idx="48">
                  <c:v>9.8039215427849994E-3</c:v>
                </c:pt>
                <c:pt idx="49">
                  <c:v>9.8039215424005292E-3</c:v>
                </c:pt>
                <c:pt idx="50">
                  <c:v>9.8039215420160555E-3</c:v>
                </c:pt>
                <c:pt idx="51">
                  <c:v>9.8039215416315852E-3</c:v>
                </c:pt>
                <c:pt idx="52">
                  <c:v>9.8039215412471115E-3</c:v>
                </c:pt>
                <c:pt idx="53">
                  <c:v>9.8039215408626396E-3</c:v>
                </c:pt>
                <c:pt idx="54">
                  <c:v>9.8039215404781676E-3</c:v>
                </c:pt>
                <c:pt idx="55">
                  <c:v>9.8039215400936956E-3</c:v>
                </c:pt>
                <c:pt idx="56">
                  <c:v>9.8039215397092237E-3</c:v>
                </c:pt>
                <c:pt idx="57">
                  <c:v>9.8039215393247517E-3</c:v>
                </c:pt>
                <c:pt idx="58">
                  <c:v>9.803921538940278E-3</c:v>
                </c:pt>
                <c:pt idx="59">
                  <c:v>9.8039215385558078E-3</c:v>
                </c:pt>
                <c:pt idx="60">
                  <c:v>9.803921538171334E-3</c:v>
                </c:pt>
                <c:pt idx="61">
                  <c:v>9.8039215377868603E-3</c:v>
                </c:pt>
                <c:pt idx="62">
                  <c:v>9.8039215374023901E-3</c:v>
                </c:pt>
                <c:pt idx="63">
                  <c:v>9.8039215370179164E-3</c:v>
                </c:pt>
                <c:pt idx="64">
                  <c:v>9.8039215366334462E-3</c:v>
                </c:pt>
                <c:pt idx="65">
                  <c:v>9.8039215362489725E-3</c:v>
                </c:pt>
                <c:pt idx="66">
                  <c:v>9.8039215358645005E-3</c:v>
                </c:pt>
                <c:pt idx="67">
                  <c:v>9.8039215354800285E-3</c:v>
                </c:pt>
                <c:pt idx="68">
                  <c:v>9.8039215350955566E-3</c:v>
                </c:pt>
                <c:pt idx="69">
                  <c:v>9.8039215347110846E-3</c:v>
                </c:pt>
                <c:pt idx="70">
                  <c:v>9.8039215343266126E-3</c:v>
                </c:pt>
                <c:pt idx="71">
                  <c:v>9.8039215339421389E-3</c:v>
                </c:pt>
                <c:pt idx="72">
                  <c:v>9.8039215335576687E-3</c:v>
                </c:pt>
                <c:pt idx="73">
                  <c:v>9.803921533173195E-3</c:v>
                </c:pt>
                <c:pt idx="74">
                  <c:v>9.803921532788723E-3</c:v>
                </c:pt>
                <c:pt idx="75">
                  <c:v>9.8039215324042511E-3</c:v>
                </c:pt>
                <c:pt idx="76">
                  <c:v>9.8039215320197791E-3</c:v>
                </c:pt>
                <c:pt idx="77">
                  <c:v>9.8039215316353071E-3</c:v>
                </c:pt>
                <c:pt idx="78">
                  <c:v>9.8039215312508352E-3</c:v>
                </c:pt>
                <c:pt idx="79">
                  <c:v>9.8039215308663615E-3</c:v>
                </c:pt>
                <c:pt idx="80">
                  <c:v>9.8039215304818895E-3</c:v>
                </c:pt>
                <c:pt idx="81">
                  <c:v>9.8039215300974175E-3</c:v>
                </c:pt>
                <c:pt idx="82">
                  <c:v>9.8039215297129455E-3</c:v>
                </c:pt>
                <c:pt idx="83">
                  <c:v>9.8039215293284736E-3</c:v>
                </c:pt>
                <c:pt idx="84">
                  <c:v>9.8039215289439999E-3</c:v>
                </c:pt>
                <c:pt idx="85">
                  <c:v>9.8039215285595296E-3</c:v>
                </c:pt>
                <c:pt idx="86">
                  <c:v>9.8039215281750559E-3</c:v>
                </c:pt>
                <c:pt idx="87">
                  <c:v>9.803921527790584E-3</c:v>
                </c:pt>
                <c:pt idx="88">
                  <c:v>9.803921527406112E-3</c:v>
                </c:pt>
                <c:pt idx="89">
                  <c:v>9.80392152702164E-3</c:v>
                </c:pt>
                <c:pt idx="90">
                  <c:v>9.8039215266371681E-3</c:v>
                </c:pt>
                <c:pt idx="91">
                  <c:v>9.8039215262526961E-3</c:v>
                </c:pt>
                <c:pt idx="92">
                  <c:v>9.8039215258682224E-3</c:v>
                </c:pt>
                <c:pt idx="93">
                  <c:v>9.8039215254837522E-3</c:v>
                </c:pt>
                <c:pt idx="94">
                  <c:v>9.8039215250992785E-3</c:v>
                </c:pt>
                <c:pt idx="95">
                  <c:v>9.8039215247148082E-3</c:v>
                </c:pt>
                <c:pt idx="96">
                  <c:v>9.8039215243303345E-3</c:v>
                </c:pt>
                <c:pt idx="97">
                  <c:v>9.8039215239458626E-3</c:v>
                </c:pt>
                <c:pt idx="98">
                  <c:v>9.8039215235613906E-3</c:v>
                </c:pt>
                <c:pt idx="99">
                  <c:v>9.8039215231769169E-3</c:v>
                </c:pt>
                <c:pt idx="100">
                  <c:v>9.8039215227924466E-3</c:v>
                </c:pt>
                <c:pt idx="101">
                  <c:v>9.8039215224079729E-3</c:v>
                </c:pt>
                <c:pt idx="102">
                  <c:v>9.803921522023501E-3</c:v>
                </c:pt>
                <c:pt idx="103">
                  <c:v>9.803921521639029E-3</c:v>
                </c:pt>
                <c:pt idx="104">
                  <c:v>9.803921521254557E-3</c:v>
                </c:pt>
                <c:pt idx="105">
                  <c:v>9.8039215208700833E-3</c:v>
                </c:pt>
                <c:pt idx="106">
                  <c:v>9.8039215204856131E-3</c:v>
                </c:pt>
                <c:pt idx="107">
                  <c:v>9.8039215201011394E-3</c:v>
                </c:pt>
                <c:pt idx="108">
                  <c:v>9.8039215197166692E-3</c:v>
                </c:pt>
                <c:pt idx="109">
                  <c:v>9.8039215193321955E-3</c:v>
                </c:pt>
                <c:pt idx="110">
                  <c:v>9.8039215189477235E-3</c:v>
                </c:pt>
                <c:pt idx="111">
                  <c:v>9.8039215185632515E-3</c:v>
                </c:pt>
                <c:pt idx="112">
                  <c:v>9.8039215181787796E-3</c:v>
                </c:pt>
                <c:pt idx="113">
                  <c:v>9.8039215177943076E-3</c:v>
                </c:pt>
                <c:pt idx="114">
                  <c:v>9.8039215174098356E-3</c:v>
                </c:pt>
                <c:pt idx="115">
                  <c:v>9.8039215170253619E-3</c:v>
                </c:pt>
                <c:pt idx="116">
                  <c:v>9.8039215166408917E-3</c:v>
                </c:pt>
                <c:pt idx="117">
                  <c:v>9.803921516256418E-3</c:v>
                </c:pt>
                <c:pt idx="118">
                  <c:v>9.8039215158719443E-3</c:v>
                </c:pt>
                <c:pt idx="119">
                  <c:v>9.8039215154874741E-3</c:v>
                </c:pt>
                <c:pt idx="120">
                  <c:v>9.8039215151030003E-3</c:v>
                </c:pt>
                <c:pt idx="121">
                  <c:v>9.8039215147185301E-3</c:v>
                </c:pt>
                <c:pt idx="122">
                  <c:v>9.8039215143340564E-3</c:v>
                </c:pt>
                <c:pt idx="123">
                  <c:v>9.8039215139495844E-3</c:v>
                </c:pt>
                <c:pt idx="124">
                  <c:v>9.8039215135651125E-3</c:v>
                </c:pt>
                <c:pt idx="125">
                  <c:v>9.8039215131806405E-3</c:v>
                </c:pt>
                <c:pt idx="126">
                  <c:v>9.8039215127961685E-3</c:v>
                </c:pt>
                <c:pt idx="127">
                  <c:v>9.8039215124116966E-3</c:v>
                </c:pt>
                <c:pt idx="128">
                  <c:v>9.8039215120272229E-3</c:v>
                </c:pt>
                <c:pt idx="129">
                  <c:v>9.8039215116427526E-3</c:v>
                </c:pt>
                <c:pt idx="130">
                  <c:v>9.8039215112582789E-3</c:v>
                </c:pt>
                <c:pt idx="131">
                  <c:v>9.803921510873807E-3</c:v>
                </c:pt>
                <c:pt idx="132">
                  <c:v>9.803921510489335E-3</c:v>
                </c:pt>
                <c:pt idx="133">
                  <c:v>9.803921510104863E-3</c:v>
                </c:pt>
                <c:pt idx="134">
                  <c:v>9.8039215097203911E-3</c:v>
                </c:pt>
                <c:pt idx="135">
                  <c:v>9.8039215093359174E-3</c:v>
                </c:pt>
                <c:pt idx="136">
                  <c:v>9.8039215089514454E-3</c:v>
                </c:pt>
                <c:pt idx="137">
                  <c:v>9.8039215085669734E-3</c:v>
                </c:pt>
                <c:pt idx="138">
                  <c:v>9.8039215081825015E-3</c:v>
                </c:pt>
                <c:pt idx="139">
                  <c:v>9.8039215077980295E-3</c:v>
                </c:pt>
                <c:pt idx="140">
                  <c:v>9.8039215074135575E-3</c:v>
                </c:pt>
                <c:pt idx="141">
                  <c:v>9.8039215070290838E-3</c:v>
                </c:pt>
                <c:pt idx="142">
                  <c:v>9.8039215066446136E-3</c:v>
                </c:pt>
                <c:pt idx="143">
                  <c:v>9.8039215062601399E-3</c:v>
                </c:pt>
                <c:pt idx="144">
                  <c:v>9.8039215058756679E-3</c:v>
                </c:pt>
                <c:pt idx="145">
                  <c:v>9.8039215054911959E-3</c:v>
                </c:pt>
                <c:pt idx="146">
                  <c:v>9.803921505106724E-3</c:v>
                </c:pt>
                <c:pt idx="147">
                  <c:v>9.803921504722252E-3</c:v>
                </c:pt>
                <c:pt idx="148">
                  <c:v>9.80392150433778E-3</c:v>
                </c:pt>
                <c:pt idx="149">
                  <c:v>9.8039215039533063E-3</c:v>
                </c:pt>
                <c:pt idx="150">
                  <c:v>9.8039215035688361E-3</c:v>
                </c:pt>
                <c:pt idx="151">
                  <c:v>9.8039215031843624E-3</c:v>
                </c:pt>
                <c:pt idx="152">
                  <c:v>9.8039215027998922E-3</c:v>
                </c:pt>
                <c:pt idx="153">
                  <c:v>9.8039215024154185E-3</c:v>
                </c:pt>
                <c:pt idx="154">
                  <c:v>9.8039215020309448E-3</c:v>
                </c:pt>
                <c:pt idx="155">
                  <c:v>9.8039215016464745E-3</c:v>
                </c:pt>
                <c:pt idx="156">
                  <c:v>9.8039215012620008E-3</c:v>
                </c:pt>
                <c:pt idx="157">
                  <c:v>9.8039215008775289E-3</c:v>
                </c:pt>
                <c:pt idx="158">
                  <c:v>9.8039215004930569E-3</c:v>
                </c:pt>
                <c:pt idx="159">
                  <c:v>9.8039215001085849E-3</c:v>
                </c:pt>
                <c:pt idx="160">
                  <c:v>9.8039214997241129E-3</c:v>
                </c:pt>
                <c:pt idx="161">
                  <c:v>9.803921499339641E-3</c:v>
                </c:pt>
                <c:pt idx="162">
                  <c:v>9.8039214989551673E-3</c:v>
                </c:pt>
                <c:pt idx="163">
                  <c:v>9.803921498570697E-3</c:v>
                </c:pt>
                <c:pt idx="164">
                  <c:v>9.8039214981862233E-3</c:v>
                </c:pt>
                <c:pt idx="165">
                  <c:v>9.8039214978017531E-3</c:v>
                </c:pt>
                <c:pt idx="166">
                  <c:v>9.8039214974172794E-3</c:v>
                </c:pt>
                <c:pt idx="167">
                  <c:v>9.8039214970328074E-3</c:v>
                </c:pt>
                <c:pt idx="168">
                  <c:v>9.8039214966483355E-3</c:v>
                </c:pt>
                <c:pt idx="169">
                  <c:v>9.8039214962638635E-3</c:v>
                </c:pt>
                <c:pt idx="170">
                  <c:v>9.8039214958793898E-3</c:v>
                </c:pt>
                <c:pt idx="171">
                  <c:v>9.8039214954949196E-3</c:v>
                </c:pt>
                <c:pt idx="172">
                  <c:v>9.8039214951104459E-3</c:v>
                </c:pt>
                <c:pt idx="173">
                  <c:v>9.8039214947259739E-3</c:v>
                </c:pt>
                <c:pt idx="174">
                  <c:v>9.8039214943415019E-3</c:v>
                </c:pt>
                <c:pt idx="175">
                  <c:v>9.8039214939570282E-3</c:v>
                </c:pt>
                <c:pt idx="176">
                  <c:v>9.803921493572558E-3</c:v>
                </c:pt>
                <c:pt idx="177">
                  <c:v>9.8039214931880843E-3</c:v>
                </c:pt>
                <c:pt idx="178">
                  <c:v>9.8039214928036141E-3</c:v>
                </c:pt>
                <c:pt idx="179">
                  <c:v>9.8039214924191403E-3</c:v>
                </c:pt>
                <c:pt idx="180">
                  <c:v>9.8039214920346684E-3</c:v>
                </c:pt>
                <c:pt idx="181">
                  <c:v>9.8039214916501964E-3</c:v>
                </c:pt>
                <c:pt idx="182">
                  <c:v>9.8039214912657244E-3</c:v>
                </c:pt>
                <c:pt idx="183">
                  <c:v>9.8039214908812507E-3</c:v>
                </c:pt>
                <c:pt idx="184">
                  <c:v>9.8039214904967805E-3</c:v>
                </c:pt>
                <c:pt idx="185">
                  <c:v>9.8039214901123068E-3</c:v>
                </c:pt>
                <c:pt idx="186">
                  <c:v>9.8039214897278366E-3</c:v>
                </c:pt>
                <c:pt idx="187">
                  <c:v>9.8039214893433629E-3</c:v>
                </c:pt>
                <c:pt idx="188">
                  <c:v>9.8039214889588909E-3</c:v>
                </c:pt>
                <c:pt idx="189">
                  <c:v>9.8039214885744189E-3</c:v>
                </c:pt>
                <c:pt idx="190">
                  <c:v>9.803921488189947E-3</c:v>
                </c:pt>
                <c:pt idx="191">
                  <c:v>9.803921487805475E-3</c:v>
                </c:pt>
                <c:pt idx="192">
                  <c:v>9.8039214874210013E-3</c:v>
                </c:pt>
                <c:pt idx="193">
                  <c:v>9.8039214870365293E-3</c:v>
                </c:pt>
                <c:pt idx="194">
                  <c:v>9.8039214866520574E-3</c:v>
                </c:pt>
                <c:pt idx="195">
                  <c:v>9.8039214862675854E-3</c:v>
                </c:pt>
                <c:pt idx="196">
                  <c:v>9.8039214858831117E-3</c:v>
                </c:pt>
                <c:pt idx="197">
                  <c:v>9.8039214854986415E-3</c:v>
                </c:pt>
                <c:pt idx="198">
                  <c:v>9.8039214851141677E-3</c:v>
                </c:pt>
                <c:pt idx="199">
                  <c:v>9.8039214847296975E-3</c:v>
                </c:pt>
                <c:pt idx="200">
                  <c:v>9.8039214843452238E-3</c:v>
                </c:pt>
                <c:pt idx="201">
                  <c:v>9.8039214839607518E-3</c:v>
                </c:pt>
                <c:pt idx="202">
                  <c:v>9.8039214835762799E-3</c:v>
                </c:pt>
                <c:pt idx="203">
                  <c:v>9.8039214831918079E-3</c:v>
                </c:pt>
                <c:pt idx="204">
                  <c:v>9.8039214828073359E-3</c:v>
                </c:pt>
                <c:pt idx="205">
                  <c:v>9.803921482422864E-3</c:v>
                </c:pt>
                <c:pt idx="206">
                  <c:v>9.8039214820383903E-3</c:v>
                </c:pt>
                <c:pt idx="207">
                  <c:v>9.80392148165392E-3</c:v>
                </c:pt>
                <c:pt idx="208">
                  <c:v>9.8039214812694463E-3</c:v>
                </c:pt>
                <c:pt idx="209">
                  <c:v>9.8039214808849744E-3</c:v>
                </c:pt>
                <c:pt idx="210">
                  <c:v>9.8039214805005024E-3</c:v>
                </c:pt>
                <c:pt idx="211">
                  <c:v>9.8039214801160287E-3</c:v>
                </c:pt>
                <c:pt idx="212">
                  <c:v>9.8039214797315585E-3</c:v>
                </c:pt>
                <c:pt idx="213">
                  <c:v>9.8039214793470848E-3</c:v>
                </c:pt>
                <c:pt idx="214">
                  <c:v>9.8039214789626128E-3</c:v>
                </c:pt>
                <c:pt idx="215">
                  <c:v>9.8039214785781408E-3</c:v>
                </c:pt>
                <c:pt idx="216">
                  <c:v>9.8039214781936689E-3</c:v>
                </c:pt>
                <c:pt idx="217">
                  <c:v>9.8039214778091969E-3</c:v>
                </c:pt>
                <c:pt idx="218">
                  <c:v>9.8039214774247249E-3</c:v>
                </c:pt>
                <c:pt idx="219">
                  <c:v>9.8039214770402512E-3</c:v>
                </c:pt>
                <c:pt idx="220">
                  <c:v>9.803921476655781E-3</c:v>
                </c:pt>
                <c:pt idx="221">
                  <c:v>9.8039214762713073E-3</c:v>
                </c:pt>
                <c:pt idx="222">
                  <c:v>9.8039214758868353E-3</c:v>
                </c:pt>
                <c:pt idx="223">
                  <c:v>9.8039214755023633E-3</c:v>
                </c:pt>
                <c:pt idx="224">
                  <c:v>9.8039214751178914E-3</c:v>
                </c:pt>
                <c:pt idx="225">
                  <c:v>9.8039214747334194E-3</c:v>
                </c:pt>
                <c:pt idx="226">
                  <c:v>9.8039214743489474E-3</c:v>
                </c:pt>
                <c:pt idx="227">
                  <c:v>9.8039214739644737E-3</c:v>
                </c:pt>
                <c:pt idx="228">
                  <c:v>9.8039214735800035E-3</c:v>
                </c:pt>
                <c:pt idx="229">
                  <c:v>9.8039214731955298E-3</c:v>
                </c:pt>
                <c:pt idx="230">
                  <c:v>9.8039214728110578E-3</c:v>
                </c:pt>
                <c:pt idx="231">
                  <c:v>9.8039214724265859E-3</c:v>
                </c:pt>
                <c:pt idx="232">
                  <c:v>9.8039214720421122E-3</c:v>
                </c:pt>
                <c:pt idx="233">
                  <c:v>9.8039214716576419E-3</c:v>
                </c:pt>
                <c:pt idx="234">
                  <c:v>9.8039214712731682E-3</c:v>
                </c:pt>
                <c:pt idx="235">
                  <c:v>9.8039214708886963E-3</c:v>
                </c:pt>
                <c:pt idx="236">
                  <c:v>9.8039214705042243E-3</c:v>
                </c:pt>
                <c:pt idx="237">
                  <c:v>9.8039214701197523E-3</c:v>
                </c:pt>
                <c:pt idx="238">
                  <c:v>9.8039214697352804E-3</c:v>
                </c:pt>
                <c:pt idx="239">
                  <c:v>9.8039214693508084E-3</c:v>
                </c:pt>
                <c:pt idx="240">
                  <c:v>9.8039214689663347E-3</c:v>
                </c:pt>
                <c:pt idx="241">
                  <c:v>9.8039214685818644E-3</c:v>
                </c:pt>
                <c:pt idx="242">
                  <c:v>9.8039214681973907E-3</c:v>
                </c:pt>
                <c:pt idx="243">
                  <c:v>9.8039214678129205E-3</c:v>
                </c:pt>
                <c:pt idx="244">
                  <c:v>9.8039214674284468E-3</c:v>
                </c:pt>
                <c:pt idx="245">
                  <c:v>9.8039214670439748E-3</c:v>
                </c:pt>
                <c:pt idx="246">
                  <c:v>9.8039214666595029E-3</c:v>
                </c:pt>
                <c:pt idx="247">
                  <c:v>9.8039214662750292E-3</c:v>
                </c:pt>
                <c:pt idx="248">
                  <c:v>9.8039214658905572E-3</c:v>
                </c:pt>
                <c:pt idx="249">
                  <c:v>9.8039214655060852E-3</c:v>
                </c:pt>
                <c:pt idx="250">
                  <c:v>9.8039214651216133E-3</c:v>
                </c:pt>
                <c:pt idx="251">
                  <c:v>9.8039214647371413E-3</c:v>
                </c:pt>
                <c:pt idx="252">
                  <c:v>9.8039214643526693E-3</c:v>
                </c:pt>
                <c:pt idx="253">
                  <c:v>9.8039214639681956E-3</c:v>
                </c:pt>
                <c:pt idx="254">
                  <c:v>9.8039214635837254E-3</c:v>
                </c:pt>
                <c:pt idx="255">
                  <c:v>9.8039214631992517E-3</c:v>
                </c:pt>
                <c:pt idx="256">
                  <c:v>9.8039214628147815E-3</c:v>
                </c:pt>
                <c:pt idx="257">
                  <c:v>9.8039214624303078E-3</c:v>
                </c:pt>
                <c:pt idx="258">
                  <c:v>9.8039214620458358E-3</c:v>
                </c:pt>
                <c:pt idx="259">
                  <c:v>9.8039214616613638E-3</c:v>
                </c:pt>
                <c:pt idx="260">
                  <c:v>9.8039214612768918E-3</c:v>
                </c:pt>
                <c:pt idx="261">
                  <c:v>9.8039214608924199E-3</c:v>
                </c:pt>
                <c:pt idx="262">
                  <c:v>9.8039214605079479E-3</c:v>
                </c:pt>
                <c:pt idx="263">
                  <c:v>9.8039214601234742E-3</c:v>
                </c:pt>
                <c:pt idx="264">
                  <c:v>9.803921459739004E-3</c:v>
                </c:pt>
                <c:pt idx="265">
                  <c:v>9.8039214593545303E-3</c:v>
                </c:pt>
                <c:pt idx="266">
                  <c:v>9.8039214589700566E-3</c:v>
                </c:pt>
                <c:pt idx="267">
                  <c:v>9.8039214585855863E-3</c:v>
                </c:pt>
                <c:pt idx="268">
                  <c:v>9.8039214582011126E-3</c:v>
                </c:pt>
                <c:pt idx="269">
                  <c:v>9.8039214578166424E-3</c:v>
                </c:pt>
                <c:pt idx="270">
                  <c:v>9.8039214574321704E-3</c:v>
                </c:pt>
                <c:pt idx="271">
                  <c:v>9.8039214570476985E-3</c:v>
                </c:pt>
                <c:pt idx="272">
                  <c:v>9.8039214566632248E-3</c:v>
                </c:pt>
                <c:pt idx="273">
                  <c:v>9.8039214562787545E-3</c:v>
                </c:pt>
                <c:pt idx="274">
                  <c:v>9.8039214558942808E-3</c:v>
                </c:pt>
                <c:pt idx="275">
                  <c:v>9.8039214555098106E-3</c:v>
                </c:pt>
                <c:pt idx="276">
                  <c:v>9.8039214551253369E-3</c:v>
                </c:pt>
                <c:pt idx="277">
                  <c:v>9.8039214547408649E-3</c:v>
                </c:pt>
                <c:pt idx="278">
                  <c:v>9.803921454356393E-3</c:v>
                </c:pt>
                <c:pt idx="279">
                  <c:v>9.803921453971921E-3</c:v>
                </c:pt>
                <c:pt idx="280">
                  <c:v>9.8039214535874473E-3</c:v>
                </c:pt>
                <c:pt idx="281">
                  <c:v>9.803921453202977E-3</c:v>
                </c:pt>
                <c:pt idx="282">
                  <c:v>9.8039214528185033E-3</c:v>
                </c:pt>
                <c:pt idx="283">
                  <c:v>9.8039214524340331E-3</c:v>
                </c:pt>
                <c:pt idx="284">
                  <c:v>9.8039214520495594E-3</c:v>
                </c:pt>
                <c:pt idx="285">
                  <c:v>9.8039214516650857E-3</c:v>
                </c:pt>
                <c:pt idx="286">
                  <c:v>9.8039214512806155E-3</c:v>
                </c:pt>
                <c:pt idx="287">
                  <c:v>9.8039214508961418E-3</c:v>
                </c:pt>
                <c:pt idx="288">
                  <c:v>9.8039214505116715E-3</c:v>
                </c:pt>
                <c:pt idx="289">
                  <c:v>9.8039214501271978E-3</c:v>
                </c:pt>
                <c:pt idx="290">
                  <c:v>9.8039214497427259E-3</c:v>
                </c:pt>
                <c:pt idx="291">
                  <c:v>9.8039214493582539E-3</c:v>
                </c:pt>
                <c:pt idx="292">
                  <c:v>9.8039214489737819E-3</c:v>
                </c:pt>
                <c:pt idx="293">
                  <c:v>9.8039214485893082E-3</c:v>
                </c:pt>
                <c:pt idx="294">
                  <c:v>9.803921448204838E-3</c:v>
                </c:pt>
                <c:pt idx="295">
                  <c:v>9.8039214478203643E-3</c:v>
                </c:pt>
                <c:pt idx="296">
                  <c:v>9.8039214474358941E-3</c:v>
                </c:pt>
                <c:pt idx="297">
                  <c:v>9.8039214470514204E-3</c:v>
                </c:pt>
                <c:pt idx="298">
                  <c:v>9.8039214466669484E-3</c:v>
                </c:pt>
                <c:pt idx="299">
                  <c:v>9.8039214462824764E-3</c:v>
                </c:pt>
                <c:pt idx="300">
                  <c:v>9.8039214458980044E-3</c:v>
                </c:pt>
                <c:pt idx="301">
                  <c:v>9.8039214455135325E-3</c:v>
                </c:pt>
                <c:pt idx="302">
                  <c:v>9.8039214451290605E-3</c:v>
                </c:pt>
                <c:pt idx="303">
                  <c:v>9.8039214447445868E-3</c:v>
                </c:pt>
                <c:pt idx="304">
                  <c:v>9.8039214443601148E-3</c:v>
                </c:pt>
                <c:pt idx="305">
                  <c:v>9.8039214439756429E-3</c:v>
                </c:pt>
                <c:pt idx="306">
                  <c:v>9.8039214435911692E-3</c:v>
                </c:pt>
                <c:pt idx="307">
                  <c:v>9.8039214432066989E-3</c:v>
                </c:pt>
                <c:pt idx="308">
                  <c:v>9.8039214428222252E-3</c:v>
                </c:pt>
                <c:pt idx="309">
                  <c:v>9.803921442437755E-3</c:v>
                </c:pt>
                <c:pt idx="310">
                  <c:v>9.8039214420532813E-3</c:v>
                </c:pt>
                <c:pt idx="311">
                  <c:v>9.8039214416688093E-3</c:v>
                </c:pt>
                <c:pt idx="312">
                  <c:v>9.8039214412843374E-3</c:v>
                </c:pt>
                <c:pt idx="313">
                  <c:v>9.8039214408998654E-3</c:v>
                </c:pt>
                <c:pt idx="314">
                  <c:v>9.8039214405153934E-3</c:v>
                </c:pt>
                <c:pt idx="315">
                  <c:v>9.8039214401309215E-3</c:v>
                </c:pt>
                <c:pt idx="316">
                  <c:v>9.8039214397464478E-3</c:v>
                </c:pt>
                <c:pt idx="317">
                  <c:v>9.8039214393619775E-3</c:v>
                </c:pt>
                <c:pt idx="318">
                  <c:v>9.8039214389775038E-3</c:v>
                </c:pt>
                <c:pt idx="319">
                  <c:v>9.8039214385930318E-3</c:v>
                </c:pt>
                <c:pt idx="320">
                  <c:v>9.8039214382085599E-3</c:v>
                </c:pt>
                <c:pt idx="321">
                  <c:v>9.8039214378240879E-3</c:v>
                </c:pt>
                <c:pt idx="322">
                  <c:v>9.8039214374396159E-3</c:v>
                </c:pt>
                <c:pt idx="323">
                  <c:v>9.8039214370551422E-3</c:v>
                </c:pt>
                <c:pt idx="324">
                  <c:v>9.8039214366706703E-3</c:v>
                </c:pt>
                <c:pt idx="325">
                  <c:v>9.8039214362861983E-3</c:v>
                </c:pt>
                <c:pt idx="326">
                  <c:v>9.8039214359017263E-3</c:v>
                </c:pt>
                <c:pt idx="327">
                  <c:v>9.8039214355172544E-3</c:v>
                </c:pt>
                <c:pt idx="328">
                  <c:v>9.8039214351327824E-3</c:v>
                </c:pt>
                <c:pt idx="329">
                  <c:v>9.8039214347483087E-3</c:v>
                </c:pt>
                <c:pt idx="330">
                  <c:v>9.8039214343638385E-3</c:v>
                </c:pt>
                <c:pt idx="331">
                  <c:v>9.8039214339793648E-3</c:v>
                </c:pt>
                <c:pt idx="332">
                  <c:v>9.8039214335948928E-3</c:v>
                </c:pt>
                <c:pt idx="333">
                  <c:v>9.8039214332104208E-3</c:v>
                </c:pt>
                <c:pt idx="334">
                  <c:v>9.8039214328259489E-3</c:v>
                </c:pt>
                <c:pt idx="335">
                  <c:v>9.8039214324414769E-3</c:v>
                </c:pt>
                <c:pt idx="336">
                  <c:v>9.8039214320570049E-3</c:v>
                </c:pt>
                <c:pt idx="337">
                  <c:v>9.8039214316725312E-3</c:v>
                </c:pt>
                <c:pt idx="338">
                  <c:v>9.803921431288061E-3</c:v>
                </c:pt>
                <c:pt idx="339">
                  <c:v>9.8039214309035873E-3</c:v>
                </c:pt>
                <c:pt idx="340">
                  <c:v>9.803921430519117E-3</c:v>
                </c:pt>
                <c:pt idx="341">
                  <c:v>9.8039214301346433E-3</c:v>
                </c:pt>
                <c:pt idx="342">
                  <c:v>9.8039214297501696E-3</c:v>
                </c:pt>
                <c:pt idx="343">
                  <c:v>9.8039214293656994E-3</c:v>
                </c:pt>
                <c:pt idx="344">
                  <c:v>9.8039214289812257E-3</c:v>
                </c:pt>
                <c:pt idx="345">
                  <c:v>9.8039214285967537E-3</c:v>
                </c:pt>
                <c:pt idx="346">
                  <c:v>9.8039214282122818E-3</c:v>
                </c:pt>
                <c:pt idx="347">
                  <c:v>9.8039214278278098E-3</c:v>
                </c:pt>
                <c:pt idx="348">
                  <c:v>9.8039214274433378E-3</c:v>
                </c:pt>
                <c:pt idx="349">
                  <c:v>9.8039214270588659E-3</c:v>
                </c:pt>
                <c:pt idx="350">
                  <c:v>9.8039214266743922E-3</c:v>
                </c:pt>
                <c:pt idx="351">
                  <c:v>9.8039214262899219E-3</c:v>
                </c:pt>
                <c:pt idx="352">
                  <c:v>9.8039214259054482E-3</c:v>
                </c:pt>
                <c:pt idx="353">
                  <c:v>9.803921425520978E-3</c:v>
                </c:pt>
                <c:pt idx="354">
                  <c:v>9.8039214251365043E-3</c:v>
                </c:pt>
                <c:pt idx="355">
                  <c:v>9.8039214247520323E-3</c:v>
                </c:pt>
                <c:pt idx="356">
                  <c:v>9.8039214243675604E-3</c:v>
                </c:pt>
                <c:pt idx="357">
                  <c:v>9.8039214239830884E-3</c:v>
                </c:pt>
                <c:pt idx="358">
                  <c:v>9.8039214235986147E-3</c:v>
                </c:pt>
                <c:pt idx="359">
                  <c:v>9.8039214232141444E-3</c:v>
                </c:pt>
                <c:pt idx="360">
                  <c:v>9.8039214228296707E-3</c:v>
                </c:pt>
                <c:pt idx="361">
                  <c:v>9.8039214224451988E-3</c:v>
                </c:pt>
                <c:pt idx="362">
                  <c:v>9.8039214220607268E-3</c:v>
                </c:pt>
                <c:pt idx="363">
                  <c:v>9.8039214216762531E-3</c:v>
                </c:pt>
                <c:pt idx="364">
                  <c:v>9.8039214212917829E-3</c:v>
                </c:pt>
                <c:pt idx="365">
                  <c:v>9.8039214209073092E-3</c:v>
                </c:pt>
                <c:pt idx="366">
                  <c:v>9.8039214205228389E-3</c:v>
                </c:pt>
                <c:pt idx="367">
                  <c:v>9.8039214201383652E-3</c:v>
                </c:pt>
                <c:pt idx="368">
                  <c:v>9.8039214197538933E-3</c:v>
                </c:pt>
                <c:pt idx="369">
                  <c:v>9.8039214193694213E-3</c:v>
                </c:pt>
                <c:pt idx="370">
                  <c:v>9.8039214189849493E-3</c:v>
                </c:pt>
                <c:pt idx="371">
                  <c:v>9.8039214186004756E-3</c:v>
                </c:pt>
                <c:pt idx="372">
                  <c:v>9.8039214182160054E-3</c:v>
                </c:pt>
                <c:pt idx="373">
                  <c:v>9.8039214178315317E-3</c:v>
                </c:pt>
                <c:pt idx="374">
                  <c:v>9.8039214174470615E-3</c:v>
                </c:pt>
                <c:pt idx="375">
                  <c:v>9.8039214170625878E-3</c:v>
                </c:pt>
                <c:pt idx="376">
                  <c:v>9.8039214166781158E-3</c:v>
                </c:pt>
                <c:pt idx="377">
                  <c:v>9.8039214162936438E-3</c:v>
                </c:pt>
                <c:pt idx="378">
                  <c:v>9.8039214159091718E-3</c:v>
                </c:pt>
                <c:pt idx="379">
                  <c:v>9.8039214155246999E-3</c:v>
                </c:pt>
                <c:pt idx="380">
                  <c:v>9.8039214151402262E-3</c:v>
                </c:pt>
                <c:pt idx="381">
                  <c:v>9.8039214147557542E-3</c:v>
                </c:pt>
                <c:pt idx="382">
                  <c:v>9.8039214143712822E-3</c:v>
                </c:pt>
                <c:pt idx="383">
                  <c:v>9.8039214139868103E-3</c:v>
                </c:pt>
                <c:pt idx="384">
                  <c:v>9.8039214136023366E-3</c:v>
                </c:pt>
                <c:pt idx="385">
                  <c:v>9.8039214132178663E-3</c:v>
                </c:pt>
                <c:pt idx="386">
                  <c:v>9.8039214128333926E-3</c:v>
                </c:pt>
                <c:pt idx="387">
                  <c:v>9.8039214124489224E-3</c:v>
                </c:pt>
                <c:pt idx="388">
                  <c:v>9.8039214120644487E-3</c:v>
                </c:pt>
                <c:pt idx="389">
                  <c:v>9.8039214116799767E-3</c:v>
                </c:pt>
                <c:pt idx="390">
                  <c:v>9.8039214112955048E-3</c:v>
                </c:pt>
                <c:pt idx="391">
                  <c:v>9.8039214109110328E-3</c:v>
                </c:pt>
                <c:pt idx="392">
                  <c:v>9.8039214105265608E-3</c:v>
                </c:pt>
                <c:pt idx="393">
                  <c:v>9.8039214101420889E-3</c:v>
                </c:pt>
                <c:pt idx="394">
                  <c:v>9.8039214097576152E-3</c:v>
                </c:pt>
                <c:pt idx="395">
                  <c:v>9.8039214093731449E-3</c:v>
                </c:pt>
                <c:pt idx="396">
                  <c:v>9.8039214089886712E-3</c:v>
                </c:pt>
                <c:pt idx="397">
                  <c:v>9.8039214086041975E-3</c:v>
                </c:pt>
                <c:pt idx="398">
                  <c:v>9.8039214082197273E-3</c:v>
                </c:pt>
                <c:pt idx="399">
                  <c:v>9.8039214078352536E-3</c:v>
                </c:pt>
                <c:pt idx="400">
                  <c:v>9.8039214074507833E-3</c:v>
                </c:pt>
                <c:pt idx="401">
                  <c:v>9.8039214070663096E-3</c:v>
                </c:pt>
                <c:pt idx="402">
                  <c:v>9.8039214066818377E-3</c:v>
                </c:pt>
                <c:pt idx="403">
                  <c:v>9.8039214062973657E-3</c:v>
                </c:pt>
                <c:pt idx="404">
                  <c:v>9.8039214059128937E-3</c:v>
                </c:pt>
                <c:pt idx="405">
                  <c:v>9.8039214055284218E-3</c:v>
                </c:pt>
                <c:pt idx="406">
                  <c:v>9.8039214051439498E-3</c:v>
                </c:pt>
                <c:pt idx="407">
                  <c:v>9.8039214047594761E-3</c:v>
                </c:pt>
                <c:pt idx="408">
                  <c:v>9.8039214043750059E-3</c:v>
                </c:pt>
                <c:pt idx="409">
                  <c:v>9.8039214039905322E-3</c:v>
                </c:pt>
                <c:pt idx="410">
                  <c:v>9.8039214036060602E-3</c:v>
                </c:pt>
                <c:pt idx="411">
                  <c:v>9.8039214032215882E-3</c:v>
                </c:pt>
                <c:pt idx="412">
                  <c:v>9.8039214028371163E-3</c:v>
                </c:pt>
                <c:pt idx="413">
                  <c:v>9.8039214024526443E-3</c:v>
                </c:pt>
                <c:pt idx="414">
                  <c:v>9.8039214020681723E-3</c:v>
                </c:pt>
                <c:pt idx="415">
                  <c:v>9.8039214016836986E-3</c:v>
                </c:pt>
                <c:pt idx="416">
                  <c:v>9.8039214012992267E-3</c:v>
                </c:pt>
                <c:pt idx="417">
                  <c:v>9.8039214009147547E-3</c:v>
                </c:pt>
                <c:pt idx="418">
                  <c:v>9.8039214005302827E-3</c:v>
                </c:pt>
                <c:pt idx="419">
                  <c:v>9.8039214001458107E-3</c:v>
                </c:pt>
                <c:pt idx="420">
                  <c:v>9.803921399761337E-3</c:v>
                </c:pt>
                <c:pt idx="421">
                  <c:v>9.8039213993768668E-3</c:v>
                </c:pt>
                <c:pt idx="422">
                  <c:v>9.8039213989923931E-3</c:v>
                </c:pt>
                <c:pt idx="423">
                  <c:v>9.8039213986079211E-3</c:v>
                </c:pt>
                <c:pt idx="424">
                  <c:v>9.8039213982234492E-3</c:v>
                </c:pt>
                <c:pt idx="425">
                  <c:v>9.8039213978389772E-3</c:v>
                </c:pt>
                <c:pt idx="426">
                  <c:v>9.8039213974545052E-3</c:v>
                </c:pt>
                <c:pt idx="427">
                  <c:v>9.8039213970700333E-3</c:v>
                </c:pt>
                <c:pt idx="428">
                  <c:v>9.8039213966855596E-3</c:v>
                </c:pt>
                <c:pt idx="429">
                  <c:v>9.8039213963010893E-3</c:v>
                </c:pt>
                <c:pt idx="430">
                  <c:v>9.8039213959166156E-3</c:v>
                </c:pt>
                <c:pt idx="431">
                  <c:v>9.8039213955321454E-3</c:v>
                </c:pt>
                <c:pt idx="432">
                  <c:v>9.8039213951476717E-3</c:v>
                </c:pt>
                <c:pt idx="433">
                  <c:v>9.8039213947631997E-3</c:v>
                </c:pt>
                <c:pt idx="434">
                  <c:v>9.8039213943787278E-3</c:v>
                </c:pt>
                <c:pt idx="435">
                  <c:v>9.8039213939942541E-3</c:v>
                </c:pt>
                <c:pt idx="436">
                  <c:v>9.8039213936097821E-3</c:v>
                </c:pt>
                <c:pt idx="437">
                  <c:v>9.8039213932253101E-3</c:v>
                </c:pt>
                <c:pt idx="438">
                  <c:v>9.8039213928408381E-3</c:v>
                </c:pt>
                <c:pt idx="439">
                  <c:v>9.8039213924563662E-3</c:v>
                </c:pt>
                <c:pt idx="440">
                  <c:v>9.8039213920718942E-3</c:v>
                </c:pt>
                <c:pt idx="441">
                  <c:v>9.8039213916874205E-3</c:v>
                </c:pt>
                <c:pt idx="442">
                  <c:v>9.8039213913029503E-3</c:v>
                </c:pt>
                <c:pt idx="443">
                  <c:v>9.8039213909184766E-3</c:v>
                </c:pt>
                <c:pt idx="444">
                  <c:v>9.8039213905340063E-3</c:v>
                </c:pt>
                <c:pt idx="445">
                  <c:v>9.8039213901495326E-3</c:v>
                </c:pt>
                <c:pt idx="446">
                  <c:v>9.8039213897650607E-3</c:v>
                </c:pt>
                <c:pt idx="447">
                  <c:v>9.8039213893805887E-3</c:v>
                </c:pt>
                <c:pt idx="448">
                  <c:v>9.8039213889961167E-3</c:v>
                </c:pt>
                <c:pt idx="449">
                  <c:v>9.8039213886116448E-3</c:v>
                </c:pt>
                <c:pt idx="450">
                  <c:v>9.8039213882271728E-3</c:v>
                </c:pt>
                <c:pt idx="451">
                  <c:v>9.8039213878426991E-3</c:v>
                </c:pt>
                <c:pt idx="452">
                  <c:v>9.8039213874582289E-3</c:v>
                </c:pt>
                <c:pt idx="453">
                  <c:v>9.8039213870737552E-3</c:v>
                </c:pt>
                <c:pt idx="454">
                  <c:v>9.8039213866892815E-3</c:v>
                </c:pt>
                <c:pt idx="455">
                  <c:v>9.8039213863048112E-3</c:v>
                </c:pt>
                <c:pt idx="456">
                  <c:v>9.8039213859203375E-3</c:v>
                </c:pt>
                <c:pt idx="457">
                  <c:v>9.8039213855358673E-3</c:v>
                </c:pt>
                <c:pt idx="458">
                  <c:v>9.8039213851513936E-3</c:v>
                </c:pt>
                <c:pt idx="459">
                  <c:v>9.8039213847669216E-3</c:v>
                </c:pt>
                <c:pt idx="460">
                  <c:v>9.8039213843824496E-3</c:v>
                </c:pt>
                <c:pt idx="461">
                  <c:v>9.8039213839979777E-3</c:v>
                </c:pt>
                <c:pt idx="462">
                  <c:v>9.8039213836135057E-3</c:v>
                </c:pt>
                <c:pt idx="463">
                  <c:v>9.8039213832290337E-3</c:v>
                </c:pt>
                <c:pt idx="464">
                  <c:v>9.80392138284456E-3</c:v>
                </c:pt>
                <c:pt idx="465">
                  <c:v>9.8039213824600898E-3</c:v>
                </c:pt>
                <c:pt idx="466">
                  <c:v>9.8039213820756178E-3</c:v>
                </c:pt>
                <c:pt idx="467">
                  <c:v>9.8039213816911459E-3</c:v>
                </c:pt>
                <c:pt idx="468">
                  <c:v>9.8039213813066722E-3</c:v>
                </c:pt>
                <c:pt idx="469">
                  <c:v>9.8039213809222019E-3</c:v>
                </c:pt>
                <c:pt idx="470">
                  <c:v>9.8039213805377282E-3</c:v>
                </c:pt>
                <c:pt idx="471">
                  <c:v>9.803921380153258E-3</c:v>
                </c:pt>
                <c:pt idx="472">
                  <c:v>9.8039213797687843E-3</c:v>
                </c:pt>
                <c:pt idx="473">
                  <c:v>9.8039213793843106E-3</c:v>
                </c:pt>
                <c:pt idx="474">
                  <c:v>9.8039213789998404E-3</c:v>
                </c:pt>
                <c:pt idx="475">
                  <c:v>9.8039213786153667E-3</c:v>
                </c:pt>
                <c:pt idx="476">
                  <c:v>9.8039213782308964E-3</c:v>
                </c:pt>
                <c:pt idx="477">
                  <c:v>9.8039213778464227E-3</c:v>
                </c:pt>
                <c:pt idx="478">
                  <c:v>9.8039213774619507E-3</c:v>
                </c:pt>
                <c:pt idx="479">
                  <c:v>9.8039213770774788E-3</c:v>
                </c:pt>
                <c:pt idx="480">
                  <c:v>9.8039213766930068E-3</c:v>
                </c:pt>
                <c:pt idx="481">
                  <c:v>9.8039213763085331E-3</c:v>
                </c:pt>
                <c:pt idx="482">
                  <c:v>9.8039213759240629E-3</c:v>
                </c:pt>
                <c:pt idx="483">
                  <c:v>9.8039213755395892E-3</c:v>
                </c:pt>
                <c:pt idx="484">
                  <c:v>9.8039213751551189E-3</c:v>
                </c:pt>
                <c:pt idx="485">
                  <c:v>9.8039213747706452E-3</c:v>
                </c:pt>
                <c:pt idx="486">
                  <c:v>9.8039213743861733E-3</c:v>
                </c:pt>
                <c:pt idx="487">
                  <c:v>9.8039213740017013E-3</c:v>
                </c:pt>
                <c:pt idx="488">
                  <c:v>9.8039213736172293E-3</c:v>
                </c:pt>
                <c:pt idx="489">
                  <c:v>9.8039213732327574E-3</c:v>
                </c:pt>
                <c:pt idx="490">
                  <c:v>9.8039213728482854E-3</c:v>
                </c:pt>
                <c:pt idx="491">
                  <c:v>9.8039213724638117E-3</c:v>
                </c:pt>
                <c:pt idx="492">
                  <c:v>9.8039213720793397E-3</c:v>
                </c:pt>
                <c:pt idx="493">
                  <c:v>9.8039213716948678E-3</c:v>
                </c:pt>
                <c:pt idx="494">
                  <c:v>9.8039213713103941E-3</c:v>
                </c:pt>
                <c:pt idx="495">
                  <c:v>9.8039213709259238E-3</c:v>
                </c:pt>
                <c:pt idx="496">
                  <c:v>9.8039213705414501E-3</c:v>
                </c:pt>
                <c:pt idx="497">
                  <c:v>9.8039213701569799E-3</c:v>
                </c:pt>
                <c:pt idx="498">
                  <c:v>9.8039213697725062E-3</c:v>
                </c:pt>
                <c:pt idx="499">
                  <c:v>9.8039213693880342E-3</c:v>
                </c:pt>
                <c:pt idx="500">
                  <c:v>9.8039213690035622E-3</c:v>
                </c:pt>
                <c:pt idx="501">
                  <c:v>9.8039213686190903E-3</c:v>
                </c:pt>
                <c:pt idx="502">
                  <c:v>9.8039213682346183E-3</c:v>
                </c:pt>
                <c:pt idx="503">
                  <c:v>9.8039213678501463E-3</c:v>
                </c:pt>
                <c:pt idx="504">
                  <c:v>9.8039213674656726E-3</c:v>
                </c:pt>
                <c:pt idx="505">
                  <c:v>9.8039213670812024E-3</c:v>
                </c:pt>
                <c:pt idx="506">
                  <c:v>9.8039213666967287E-3</c:v>
                </c:pt>
                <c:pt idx="507">
                  <c:v>9.8039213663122567E-3</c:v>
                </c:pt>
                <c:pt idx="508">
                  <c:v>9.8039213659277848E-3</c:v>
                </c:pt>
                <c:pt idx="509">
                  <c:v>9.8039213655433128E-3</c:v>
                </c:pt>
                <c:pt idx="510">
                  <c:v>9.8039213651588408E-3</c:v>
                </c:pt>
                <c:pt idx="511">
                  <c:v>9.8039213647743671E-3</c:v>
                </c:pt>
                <c:pt idx="512">
                  <c:v>9.8039213643898952E-3</c:v>
                </c:pt>
                <c:pt idx="513">
                  <c:v>9.8039213640054232E-3</c:v>
                </c:pt>
                <c:pt idx="514">
                  <c:v>9.8039213636209512E-3</c:v>
                </c:pt>
                <c:pt idx="515">
                  <c:v>9.8039213632364793E-3</c:v>
                </c:pt>
                <c:pt idx="516">
                  <c:v>9.8039213628520073E-3</c:v>
                </c:pt>
                <c:pt idx="517">
                  <c:v>9.8039213624675336E-3</c:v>
                </c:pt>
                <c:pt idx="518">
                  <c:v>9.8039213620830633E-3</c:v>
                </c:pt>
                <c:pt idx="519">
                  <c:v>9.8039213616985896E-3</c:v>
                </c:pt>
                <c:pt idx="520">
                  <c:v>9.8039213613141177E-3</c:v>
                </c:pt>
                <c:pt idx="521">
                  <c:v>9.8039213609296457E-3</c:v>
                </c:pt>
                <c:pt idx="522">
                  <c:v>9.8039213605451737E-3</c:v>
                </c:pt>
                <c:pt idx="523">
                  <c:v>9.8039213601607018E-3</c:v>
                </c:pt>
                <c:pt idx="524">
                  <c:v>9.8039213597762298E-3</c:v>
                </c:pt>
                <c:pt idx="525">
                  <c:v>9.8039213593917561E-3</c:v>
                </c:pt>
                <c:pt idx="526">
                  <c:v>9.8039213590072859E-3</c:v>
                </c:pt>
                <c:pt idx="527">
                  <c:v>9.8039213586228122E-3</c:v>
                </c:pt>
                <c:pt idx="528">
                  <c:v>9.8039213582383419E-3</c:v>
                </c:pt>
                <c:pt idx="529">
                  <c:v>9.8039213578538682E-3</c:v>
                </c:pt>
                <c:pt idx="530">
                  <c:v>9.8039213574693945E-3</c:v>
                </c:pt>
                <c:pt idx="531">
                  <c:v>9.8039213570849243E-3</c:v>
                </c:pt>
                <c:pt idx="532">
                  <c:v>9.8039213567004506E-3</c:v>
                </c:pt>
                <c:pt idx="533">
                  <c:v>9.8039213563159786E-3</c:v>
                </c:pt>
                <c:pt idx="534">
                  <c:v>9.8039213559315067E-3</c:v>
                </c:pt>
                <c:pt idx="535">
                  <c:v>9.8039213555470347E-3</c:v>
                </c:pt>
                <c:pt idx="536">
                  <c:v>9.8039213551625627E-3</c:v>
                </c:pt>
                <c:pt idx="537">
                  <c:v>9.8039213547780907E-3</c:v>
                </c:pt>
                <c:pt idx="538">
                  <c:v>9.803921354393617E-3</c:v>
                </c:pt>
                <c:pt idx="539">
                  <c:v>9.8039213540091468E-3</c:v>
                </c:pt>
                <c:pt idx="540">
                  <c:v>9.8039213536246731E-3</c:v>
                </c:pt>
                <c:pt idx="541">
                  <c:v>9.8039213532402029E-3</c:v>
                </c:pt>
                <c:pt idx="542">
                  <c:v>9.8039213528557292E-3</c:v>
                </c:pt>
                <c:pt idx="543">
                  <c:v>9.8039213524712572E-3</c:v>
                </c:pt>
                <c:pt idx="544">
                  <c:v>9.8039213520867852E-3</c:v>
                </c:pt>
                <c:pt idx="545">
                  <c:v>9.8039213517023133E-3</c:v>
                </c:pt>
                <c:pt idx="546">
                  <c:v>9.8039213513178396E-3</c:v>
                </c:pt>
                <c:pt idx="547">
                  <c:v>9.8039213509333693E-3</c:v>
                </c:pt>
                <c:pt idx="548">
                  <c:v>9.8039213505488956E-3</c:v>
                </c:pt>
                <c:pt idx="549">
                  <c:v>9.8039213501644237E-3</c:v>
                </c:pt>
                <c:pt idx="550">
                  <c:v>9.8039213497799517E-3</c:v>
                </c:pt>
                <c:pt idx="551">
                  <c:v>9.803921349395478E-3</c:v>
                </c:pt>
                <c:pt idx="552">
                  <c:v>9.8039213490110078E-3</c:v>
                </c:pt>
                <c:pt idx="553">
                  <c:v>9.8039213486265341E-3</c:v>
                </c:pt>
                <c:pt idx="554">
                  <c:v>9.8039213482420638E-3</c:v>
                </c:pt>
                <c:pt idx="555">
                  <c:v>9.8039213478575901E-3</c:v>
                </c:pt>
                <c:pt idx="556">
                  <c:v>9.8039213474731182E-3</c:v>
                </c:pt>
                <c:pt idx="557">
                  <c:v>9.8039213470886462E-3</c:v>
                </c:pt>
                <c:pt idx="558">
                  <c:v>9.8039213467041742E-3</c:v>
                </c:pt>
                <c:pt idx="559">
                  <c:v>9.8039213463197005E-3</c:v>
                </c:pt>
                <c:pt idx="560">
                  <c:v>9.8039213459352303E-3</c:v>
                </c:pt>
                <c:pt idx="561">
                  <c:v>9.8039213455507566E-3</c:v>
                </c:pt>
                <c:pt idx="562">
                  <c:v>9.8039213451662863E-3</c:v>
                </c:pt>
                <c:pt idx="563">
                  <c:v>9.8039213447818126E-3</c:v>
                </c:pt>
                <c:pt idx="564">
                  <c:v>9.8039213443973407E-3</c:v>
                </c:pt>
                <c:pt idx="565">
                  <c:v>9.8039213440128687E-3</c:v>
                </c:pt>
                <c:pt idx="566">
                  <c:v>9.803921343628395E-3</c:v>
                </c:pt>
                <c:pt idx="567">
                  <c:v>9.8039213432439248E-3</c:v>
                </c:pt>
                <c:pt idx="568">
                  <c:v>9.8039213428594511E-3</c:v>
                </c:pt>
                <c:pt idx="569">
                  <c:v>9.8039213424749791E-3</c:v>
                </c:pt>
                <c:pt idx="570">
                  <c:v>9.8039213420905071E-3</c:v>
                </c:pt>
                <c:pt idx="571">
                  <c:v>9.8039213417060352E-3</c:v>
                </c:pt>
                <c:pt idx="572">
                  <c:v>9.8039213413215615E-3</c:v>
                </c:pt>
                <c:pt idx="573">
                  <c:v>9.8039213409370912E-3</c:v>
                </c:pt>
                <c:pt idx="574">
                  <c:v>9.8039213405526175E-3</c:v>
                </c:pt>
                <c:pt idx="575">
                  <c:v>9.8039213401681473E-3</c:v>
                </c:pt>
                <c:pt idx="576">
                  <c:v>9.8039213397836736E-3</c:v>
                </c:pt>
                <c:pt idx="577">
                  <c:v>9.8039213393992016E-3</c:v>
                </c:pt>
                <c:pt idx="578">
                  <c:v>9.8039213390147296E-3</c:v>
                </c:pt>
                <c:pt idx="579">
                  <c:v>9.8039213386302577E-3</c:v>
                </c:pt>
                <c:pt idx="580">
                  <c:v>9.8039213382457857E-3</c:v>
                </c:pt>
                <c:pt idx="581">
                  <c:v>9.8039213378613137E-3</c:v>
                </c:pt>
                <c:pt idx="582">
                  <c:v>9.80392133747684E-3</c:v>
                </c:pt>
                <c:pt idx="583">
                  <c:v>9.8039213370923698E-3</c:v>
                </c:pt>
                <c:pt idx="584">
                  <c:v>9.8039213367078961E-3</c:v>
                </c:pt>
                <c:pt idx="585">
                  <c:v>9.8039213363234224E-3</c:v>
                </c:pt>
                <c:pt idx="586">
                  <c:v>9.8039213359389522E-3</c:v>
                </c:pt>
                <c:pt idx="587">
                  <c:v>9.8039213355544785E-3</c:v>
                </c:pt>
                <c:pt idx="588">
                  <c:v>9.8039213351700082E-3</c:v>
                </c:pt>
                <c:pt idx="589">
                  <c:v>9.8039213347855345E-3</c:v>
                </c:pt>
                <c:pt idx="590">
                  <c:v>9.8039213344010626E-3</c:v>
                </c:pt>
                <c:pt idx="591">
                  <c:v>9.8039213340165906E-3</c:v>
                </c:pt>
                <c:pt idx="592">
                  <c:v>9.8039213336321186E-3</c:v>
                </c:pt>
                <c:pt idx="593">
                  <c:v>9.8039213332476467E-3</c:v>
                </c:pt>
                <c:pt idx="594">
                  <c:v>9.8039213328631747E-3</c:v>
                </c:pt>
                <c:pt idx="595">
                  <c:v>9.803921332478701E-3</c:v>
                </c:pt>
                <c:pt idx="596">
                  <c:v>9.8039213320942308E-3</c:v>
                </c:pt>
                <c:pt idx="597">
                  <c:v>9.803921331709757E-3</c:v>
                </c:pt>
                <c:pt idx="598">
                  <c:v>9.8039213313252851E-3</c:v>
                </c:pt>
                <c:pt idx="599">
                  <c:v>9.8039213309408131E-3</c:v>
                </c:pt>
                <c:pt idx="600">
                  <c:v>9.8039213305563411E-3</c:v>
                </c:pt>
                <c:pt idx="601">
                  <c:v>9.8039213301718692E-3</c:v>
                </c:pt>
                <c:pt idx="602">
                  <c:v>9.8039213297873989E-3</c:v>
                </c:pt>
                <c:pt idx="603">
                  <c:v>9.8039213294029252E-3</c:v>
                </c:pt>
                <c:pt idx="604">
                  <c:v>9.8039213290184515E-3</c:v>
                </c:pt>
                <c:pt idx="605">
                  <c:v>9.8039213286339813E-3</c:v>
                </c:pt>
                <c:pt idx="606">
                  <c:v>9.8039213282495076E-3</c:v>
                </c:pt>
                <c:pt idx="607">
                  <c:v>9.8039213278650374E-3</c:v>
                </c:pt>
                <c:pt idx="608">
                  <c:v>9.8039213274805637E-3</c:v>
                </c:pt>
                <c:pt idx="609">
                  <c:v>9.8039213270960917E-3</c:v>
                </c:pt>
                <c:pt idx="610">
                  <c:v>9.8039213267116197E-3</c:v>
                </c:pt>
                <c:pt idx="611">
                  <c:v>9.8039213263271478E-3</c:v>
                </c:pt>
                <c:pt idx="612">
                  <c:v>9.8039213259426741E-3</c:v>
                </c:pt>
                <c:pt idx="613">
                  <c:v>9.8039213255582038E-3</c:v>
                </c:pt>
                <c:pt idx="614">
                  <c:v>9.8039213251737301E-3</c:v>
                </c:pt>
                <c:pt idx="615">
                  <c:v>9.8039213247892599E-3</c:v>
                </c:pt>
                <c:pt idx="616">
                  <c:v>9.8039213244047862E-3</c:v>
                </c:pt>
                <c:pt idx="617">
                  <c:v>9.8039213240203142E-3</c:v>
                </c:pt>
                <c:pt idx="618">
                  <c:v>9.8039213236358422E-3</c:v>
                </c:pt>
                <c:pt idx="619">
                  <c:v>9.8039213232513703E-3</c:v>
                </c:pt>
                <c:pt idx="620">
                  <c:v>9.8039213228668983E-3</c:v>
                </c:pt>
                <c:pt idx="621">
                  <c:v>9.8039213224824263E-3</c:v>
                </c:pt>
                <c:pt idx="622">
                  <c:v>9.8039213220979526E-3</c:v>
                </c:pt>
                <c:pt idx="623">
                  <c:v>9.8039213217134807E-3</c:v>
                </c:pt>
                <c:pt idx="624">
                  <c:v>9.8039213213290087E-3</c:v>
                </c:pt>
                <c:pt idx="625">
                  <c:v>9.803921320944535E-3</c:v>
                </c:pt>
                <c:pt idx="626">
                  <c:v>9.8039213205600648E-3</c:v>
                </c:pt>
                <c:pt idx="627">
                  <c:v>9.8039213201755911E-3</c:v>
                </c:pt>
                <c:pt idx="628">
                  <c:v>9.8039213197911208E-3</c:v>
                </c:pt>
                <c:pt idx="629">
                  <c:v>9.8039213194066471E-3</c:v>
                </c:pt>
                <c:pt idx="630">
                  <c:v>9.8039213190221752E-3</c:v>
                </c:pt>
                <c:pt idx="631">
                  <c:v>9.8039213186377032E-3</c:v>
                </c:pt>
                <c:pt idx="632">
                  <c:v>9.8039213182532312E-3</c:v>
                </c:pt>
                <c:pt idx="633">
                  <c:v>9.8039213178687593E-3</c:v>
                </c:pt>
                <c:pt idx="634">
                  <c:v>9.8039213174842873E-3</c:v>
                </c:pt>
                <c:pt idx="635">
                  <c:v>9.8039213170998136E-3</c:v>
                </c:pt>
                <c:pt idx="636">
                  <c:v>9.8039213167153434E-3</c:v>
                </c:pt>
                <c:pt idx="637">
                  <c:v>9.8039213163308696E-3</c:v>
                </c:pt>
                <c:pt idx="638">
                  <c:v>9.8039213159463994E-3</c:v>
                </c:pt>
                <c:pt idx="639">
                  <c:v>9.8039213155619257E-3</c:v>
                </c:pt>
                <c:pt idx="640">
                  <c:v>9.8039213151774537E-3</c:v>
                </c:pt>
                <c:pt idx="641">
                  <c:v>9.8039213147929818E-3</c:v>
                </c:pt>
                <c:pt idx="642">
                  <c:v>9.8039213144085081E-3</c:v>
                </c:pt>
                <c:pt idx="643">
                  <c:v>9.8039213140240361E-3</c:v>
                </c:pt>
                <c:pt idx="644">
                  <c:v>9.8039213136395641E-3</c:v>
                </c:pt>
                <c:pt idx="645">
                  <c:v>9.8039213132550922E-3</c:v>
                </c:pt>
                <c:pt idx="646">
                  <c:v>9.8039213128706202E-3</c:v>
                </c:pt>
                <c:pt idx="647">
                  <c:v>9.8039213124861482E-3</c:v>
                </c:pt>
                <c:pt idx="648">
                  <c:v>9.8039213121016745E-3</c:v>
                </c:pt>
                <c:pt idx="649">
                  <c:v>9.8039213117172043E-3</c:v>
                </c:pt>
                <c:pt idx="650">
                  <c:v>9.8039213113327306E-3</c:v>
                </c:pt>
                <c:pt idx="651">
                  <c:v>9.8039213109482604E-3</c:v>
                </c:pt>
                <c:pt idx="652">
                  <c:v>9.8039213105637867E-3</c:v>
                </c:pt>
                <c:pt idx="653">
                  <c:v>9.8039213101793147E-3</c:v>
                </c:pt>
                <c:pt idx="654">
                  <c:v>9.8039213097948427E-3</c:v>
                </c:pt>
                <c:pt idx="655">
                  <c:v>9.8039213094103708E-3</c:v>
                </c:pt>
                <c:pt idx="656">
                  <c:v>9.803921309025897E-3</c:v>
                </c:pt>
                <c:pt idx="657">
                  <c:v>9.8039213086414268E-3</c:v>
                </c:pt>
                <c:pt idx="658">
                  <c:v>9.8039213082569531E-3</c:v>
                </c:pt>
                <c:pt idx="659">
                  <c:v>9.8039213078724829E-3</c:v>
                </c:pt>
                <c:pt idx="660">
                  <c:v>9.8039213074880092E-3</c:v>
                </c:pt>
                <c:pt idx="661">
                  <c:v>9.8039213071035355E-3</c:v>
                </c:pt>
                <c:pt idx="662">
                  <c:v>9.8039213067190652E-3</c:v>
                </c:pt>
                <c:pt idx="663">
                  <c:v>9.8039213063345915E-3</c:v>
                </c:pt>
                <c:pt idx="664">
                  <c:v>9.8039213059501213E-3</c:v>
                </c:pt>
                <c:pt idx="665">
                  <c:v>9.8039213055656476E-3</c:v>
                </c:pt>
                <c:pt idx="666">
                  <c:v>9.8039213051811756E-3</c:v>
                </c:pt>
                <c:pt idx="667">
                  <c:v>9.8039213047967037E-3</c:v>
                </c:pt>
                <c:pt idx="668">
                  <c:v>9.8039213044122317E-3</c:v>
                </c:pt>
                <c:pt idx="669">
                  <c:v>9.803921304027758E-3</c:v>
                </c:pt>
                <c:pt idx="670">
                  <c:v>9.8039213036432878E-3</c:v>
                </c:pt>
                <c:pt idx="671">
                  <c:v>9.8039213032588141E-3</c:v>
                </c:pt>
                <c:pt idx="672">
                  <c:v>9.8039213028743438E-3</c:v>
                </c:pt>
                <c:pt idx="673">
                  <c:v>9.8039213024898701E-3</c:v>
                </c:pt>
                <c:pt idx="674">
                  <c:v>9.8039213021053982E-3</c:v>
                </c:pt>
                <c:pt idx="675">
                  <c:v>9.8039213017209262E-3</c:v>
                </c:pt>
                <c:pt idx="676">
                  <c:v>9.8039213013364542E-3</c:v>
                </c:pt>
                <c:pt idx="677">
                  <c:v>9.8039213009519822E-3</c:v>
                </c:pt>
                <c:pt idx="678">
                  <c:v>9.8039213005675103E-3</c:v>
                </c:pt>
                <c:pt idx="679">
                  <c:v>9.8039213001830366E-3</c:v>
                </c:pt>
                <c:pt idx="680">
                  <c:v>9.8039212997985646E-3</c:v>
                </c:pt>
                <c:pt idx="681">
                  <c:v>9.8039212994140926E-3</c:v>
                </c:pt>
                <c:pt idx="682">
                  <c:v>9.8039212990296189E-3</c:v>
                </c:pt>
                <c:pt idx="683">
                  <c:v>9.8039212986451487E-3</c:v>
                </c:pt>
                <c:pt idx="684">
                  <c:v>9.803921298260675E-3</c:v>
                </c:pt>
                <c:pt idx="685">
                  <c:v>9.8039212978762048E-3</c:v>
                </c:pt>
                <c:pt idx="686">
                  <c:v>9.8039212974917311E-3</c:v>
                </c:pt>
                <c:pt idx="687">
                  <c:v>9.8039212971072591E-3</c:v>
                </c:pt>
                <c:pt idx="688">
                  <c:v>9.8039212967227871E-3</c:v>
                </c:pt>
                <c:pt idx="689">
                  <c:v>9.8039212963383152E-3</c:v>
                </c:pt>
                <c:pt idx="690">
                  <c:v>9.8039212959538432E-3</c:v>
                </c:pt>
                <c:pt idx="691">
                  <c:v>9.8039212955693712E-3</c:v>
                </c:pt>
                <c:pt idx="692">
                  <c:v>9.8039212951848975E-3</c:v>
                </c:pt>
                <c:pt idx="693">
                  <c:v>9.8039212948004273E-3</c:v>
                </c:pt>
                <c:pt idx="694">
                  <c:v>9.8039212944159536E-3</c:v>
                </c:pt>
                <c:pt idx="695">
                  <c:v>9.8039212940314816E-3</c:v>
                </c:pt>
                <c:pt idx="696">
                  <c:v>9.8039212936470096E-3</c:v>
                </c:pt>
                <c:pt idx="697">
                  <c:v>9.8039212932625359E-3</c:v>
                </c:pt>
                <c:pt idx="698">
                  <c:v>9.8039212928780657E-3</c:v>
                </c:pt>
                <c:pt idx="699">
                  <c:v>9.803921292493592E-3</c:v>
                </c:pt>
                <c:pt idx="700">
                  <c:v>9.80392129210912E-3</c:v>
                </c:pt>
                <c:pt idx="701">
                  <c:v>9.8039212917246481E-3</c:v>
                </c:pt>
                <c:pt idx="702">
                  <c:v>9.8039212913401761E-3</c:v>
                </c:pt>
                <c:pt idx="703">
                  <c:v>9.8039212909557041E-3</c:v>
                </c:pt>
                <c:pt idx="704">
                  <c:v>9.8039212905712322E-3</c:v>
                </c:pt>
                <c:pt idx="705">
                  <c:v>9.8039212901867585E-3</c:v>
                </c:pt>
                <c:pt idx="706">
                  <c:v>9.8039212898022882E-3</c:v>
                </c:pt>
                <c:pt idx="707">
                  <c:v>9.8039212894178145E-3</c:v>
                </c:pt>
                <c:pt idx="708">
                  <c:v>9.8039212890333426E-3</c:v>
                </c:pt>
                <c:pt idx="709">
                  <c:v>9.8039212886488706E-3</c:v>
                </c:pt>
                <c:pt idx="710">
                  <c:v>9.8039212882643986E-3</c:v>
                </c:pt>
                <c:pt idx="711">
                  <c:v>9.8039212878799267E-3</c:v>
                </c:pt>
                <c:pt idx="712">
                  <c:v>9.8039212874954564E-3</c:v>
                </c:pt>
                <c:pt idx="713">
                  <c:v>9.8039212871109827E-3</c:v>
                </c:pt>
                <c:pt idx="714">
                  <c:v>9.8039212867265108E-3</c:v>
                </c:pt>
                <c:pt idx="715">
                  <c:v>9.8039212863420388E-3</c:v>
                </c:pt>
                <c:pt idx="716">
                  <c:v>9.8039212859575668E-3</c:v>
                </c:pt>
                <c:pt idx="717">
                  <c:v>9.8039212855730948E-3</c:v>
                </c:pt>
                <c:pt idx="718">
                  <c:v>9.8039212851886211E-3</c:v>
                </c:pt>
                <c:pt idx="719">
                  <c:v>9.8039212848041492E-3</c:v>
                </c:pt>
                <c:pt idx="720">
                  <c:v>9.8039212844196772E-3</c:v>
                </c:pt>
                <c:pt idx="721">
                  <c:v>9.8039212840352052E-3</c:v>
                </c:pt>
                <c:pt idx="722">
                  <c:v>9.8039212836507315E-3</c:v>
                </c:pt>
                <c:pt idx="723">
                  <c:v>9.8039212832662613E-3</c:v>
                </c:pt>
                <c:pt idx="724">
                  <c:v>9.8039212828817876E-3</c:v>
                </c:pt>
                <c:pt idx="725">
                  <c:v>9.8039212824973174E-3</c:v>
                </c:pt>
                <c:pt idx="726">
                  <c:v>9.8039212821128437E-3</c:v>
                </c:pt>
                <c:pt idx="727">
                  <c:v>9.8039212817283717E-3</c:v>
                </c:pt>
                <c:pt idx="728">
                  <c:v>9.8039212813438997E-3</c:v>
                </c:pt>
                <c:pt idx="729">
                  <c:v>9.8039212809594278E-3</c:v>
                </c:pt>
                <c:pt idx="730">
                  <c:v>9.8039212805749558E-3</c:v>
                </c:pt>
                <c:pt idx="731">
                  <c:v>9.8039212801904838E-3</c:v>
                </c:pt>
                <c:pt idx="732">
                  <c:v>9.8039212798060101E-3</c:v>
                </c:pt>
                <c:pt idx="733">
                  <c:v>9.8039212794215399E-3</c:v>
                </c:pt>
                <c:pt idx="734">
                  <c:v>9.8039212790370662E-3</c:v>
                </c:pt>
                <c:pt idx="735">
                  <c:v>9.8039212786525925E-3</c:v>
                </c:pt>
                <c:pt idx="736">
                  <c:v>9.8039212782681222E-3</c:v>
                </c:pt>
                <c:pt idx="737">
                  <c:v>9.8039212778836485E-3</c:v>
                </c:pt>
                <c:pt idx="738">
                  <c:v>9.8039212774991783E-3</c:v>
                </c:pt>
                <c:pt idx="739">
                  <c:v>9.8039212771147046E-3</c:v>
                </c:pt>
                <c:pt idx="740">
                  <c:v>9.8039212767302326E-3</c:v>
                </c:pt>
                <c:pt idx="741">
                  <c:v>9.8039212763457607E-3</c:v>
                </c:pt>
                <c:pt idx="742">
                  <c:v>9.8039212759612887E-3</c:v>
                </c:pt>
                <c:pt idx="743">
                  <c:v>9.8039212755768167E-3</c:v>
                </c:pt>
                <c:pt idx="744">
                  <c:v>9.8039212751923448E-3</c:v>
                </c:pt>
                <c:pt idx="745">
                  <c:v>9.8039212748078711E-3</c:v>
                </c:pt>
                <c:pt idx="746">
                  <c:v>9.8039212744234008E-3</c:v>
                </c:pt>
                <c:pt idx="747">
                  <c:v>9.8039212740389271E-3</c:v>
                </c:pt>
                <c:pt idx="748">
                  <c:v>9.8039212736544552E-3</c:v>
                </c:pt>
                <c:pt idx="749">
                  <c:v>9.8039212732699832E-3</c:v>
                </c:pt>
                <c:pt idx="750">
                  <c:v>9.8039212728855112E-3</c:v>
                </c:pt>
                <c:pt idx="751">
                  <c:v>9.8039212725010393E-3</c:v>
                </c:pt>
                <c:pt idx="752">
                  <c:v>9.8039212721165673E-3</c:v>
                </c:pt>
                <c:pt idx="753">
                  <c:v>9.8039212717320936E-3</c:v>
                </c:pt>
                <c:pt idx="754">
                  <c:v>9.8039212713476216E-3</c:v>
                </c:pt>
                <c:pt idx="755">
                  <c:v>9.8039212709631497E-3</c:v>
                </c:pt>
                <c:pt idx="756">
                  <c:v>9.8039212705786777E-3</c:v>
                </c:pt>
                <c:pt idx="757">
                  <c:v>9.8039212701942057E-3</c:v>
                </c:pt>
                <c:pt idx="758">
                  <c:v>9.803921269809732E-3</c:v>
                </c:pt>
                <c:pt idx="759">
                  <c:v>9.8039212694252618E-3</c:v>
                </c:pt>
                <c:pt idx="760">
                  <c:v>9.8039212690407881E-3</c:v>
                </c:pt>
                <c:pt idx="761">
                  <c:v>9.8039212686563161E-3</c:v>
                </c:pt>
                <c:pt idx="762">
                  <c:v>9.8039212682718441E-3</c:v>
                </c:pt>
                <c:pt idx="763">
                  <c:v>9.8039212678873722E-3</c:v>
                </c:pt>
                <c:pt idx="764">
                  <c:v>9.8039212675029002E-3</c:v>
                </c:pt>
                <c:pt idx="765">
                  <c:v>9.8039212671184282E-3</c:v>
                </c:pt>
                <c:pt idx="766">
                  <c:v>9.8039212667339545E-3</c:v>
                </c:pt>
                <c:pt idx="767">
                  <c:v>9.8039212663494843E-3</c:v>
                </c:pt>
                <c:pt idx="768">
                  <c:v>9.8039212659650106E-3</c:v>
                </c:pt>
                <c:pt idx="769">
                  <c:v>9.8039212655805404E-3</c:v>
                </c:pt>
                <c:pt idx="770">
                  <c:v>9.8039212651960667E-3</c:v>
                </c:pt>
                <c:pt idx="771">
                  <c:v>9.8039212648115947E-3</c:v>
                </c:pt>
                <c:pt idx="772">
                  <c:v>9.8039212644271227E-3</c:v>
                </c:pt>
                <c:pt idx="773">
                  <c:v>9.803921264042649E-3</c:v>
                </c:pt>
                <c:pt idx="774">
                  <c:v>9.8039212636581771E-3</c:v>
                </c:pt>
                <c:pt idx="775">
                  <c:v>9.8039212632737051E-3</c:v>
                </c:pt>
                <c:pt idx="776">
                  <c:v>9.8039212628892331E-3</c:v>
                </c:pt>
                <c:pt idx="777">
                  <c:v>9.8039212625047611E-3</c:v>
                </c:pt>
                <c:pt idx="778">
                  <c:v>9.8039212621202892E-3</c:v>
                </c:pt>
                <c:pt idx="779">
                  <c:v>9.8039212617358155E-3</c:v>
                </c:pt>
                <c:pt idx="780">
                  <c:v>9.8039212613513452E-3</c:v>
                </c:pt>
                <c:pt idx="781">
                  <c:v>9.8039212609668715E-3</c:v>
                </c:pt>
                <c:pt idx="782">
                  <c:v>9.8039212605824013E-3</c:v>
                </c:pt>
                <c:pt idx="783">
                  <c:v>9.8039212601979276E-3</c:v>
                </c:pt>
                <c:pt idx="784">
                  <c:v>9.8039212598134556E-3</c:v>
                </c:pt>
                <c:pt idx="785">
                  <c:v>9.8039212594289837E-3</c:v>
                </c:pt>
                <c:pt idx="786">
                  <c:v>9.8039212590445117E-3</c:v>
                </c:pt>
                <c:pt idx="787">
                  <c:v>9.803921258660038E-3</c:v>
                </c:pt>
                <c:pt idx="788">
                  <c:v>9.8039212582755678E-3</c:v>
                </c:pt>
                <c:pt idx="789">
                  <c:v>9.8039212578910941E-3</c:v>
                </c:pt>
                <c:pt idx="790">
                  <c:v>9.8039212575066238E-3</c:v>
                </c:pt>
                <c:pt idx="791">
                  <c:v>9.8039212571221501E-3</c:v>
                </c:pt>
                <c:pt idx="792">
                  <c:v>9.8039212567376764E-3</c:v>
                </c:pt>
                <c:pt idx="793">
                  <c:v>9.8039212563532062E-3</c:v>
                </c:pt>
                <c:pt idx="794">
                  <c:v>9.8039212559687325E-3</c:v>
                </c:pt>
                <c:pt idx="795">
                  <c:v>9.8039212555842623E-3</c:v>
                </c:pt>
                <c:pt idx="796">
                  <c:v>9.8039212551997885E-3</c:v>
                </c:pt>
                <c:pt idx="797">
                  <c:v>9.8039212548153166E-3</c:v>
                </c:pt>
                <c:pt idx="798">
                  <c:v>9.8039212544308446E-3</c:v>
                </c:pt>
                <c:pt idx="799">
                  <c:v>9.8039212540463726E-3</c:v>
                </c:pt>
                <c:pt idx="800">
                  <c:v>9.8039212536618989E-3</c:v>
                </c:pt>
                <c:pt idx="801">
                  <c:v>9.8039212532774287E-3</c:v>
                </c:pt>
                <c:pt idx="802">
                  <c:v>9.803921252892955E-3</c:v>
                </c:pt>
                <c:pt idx="803">
                  <c:v>9.8039212525084848E-3</c:v>
                </c:pt>
                <c:pt idx="804">
                  <c:v>9.8039212521240111E-3</c:v>
                </c:pt>
                <c:pt idx="805">
                  <c:v>9.8039212517395391E-3</c:v>
                </c:pt>
                <c:pt idx="806">
                  <c:v>9.8039212513550671E-3</c:v>
                </c:pt>
                <c:pt idx="807">
                  <c:v>9.8039212509705969E-3</c:v>
                </c:pt>
                <c:pt idx="808">
                  <c:v>9.8039212505861232E-3</c:v>
                </c:pt>
                <c:pt idx="809">
                  <c:v>9.803921250201653E-3</c:v>
                </c:pt>
                <c:pt idx="810">
                  <c:v>9.8039212498171793E-3</c:v>
                </c:pt>
                <c:pt idx="811">
                  <c:v>9.8039212494327056E-3</c:v>
                </c:pt>
                <c:pt idx="812">
                  <c:v>9.8039212490482353E-3</c:v>
                </c:pt>
                <c:pt idx="813">
                  <c:v>9.8039212486637616E-3</c:v>
                </c:pt>
                <c:pt idx="814">
                  <c:v>9.8039212482792897E-3</c:v>
                </c:pt>
                <c:pt idx="815">
                  <c:v>9.8039212478948177E-3</c:v>
                </c:pt>
                <c:pt idx="816">
                  <c:v>9.8039212475103457E-3</c:v>
                </c:pt>
                <c:pt idx="817">
                  <c:v>9.8039212471258737E-3</c:v>
                </c:pt>
                <c:pt idx="818">
                  <c:v>9.8039212467414018E-3</c:v>
                </c:pt>
                <c:pt idx="819">
                  <c:v>9.8039212463569281E-3</c:v>
                </c:pt>
                <c:pt idx="820">
                  <c:v>9.8039212459724578E-3</c:v>
                </c:pt>
                <c:pt idx="821">
                  <c:v>9.8039212455879841E-3</c:v>
                </c:pt>
                <c:pt idx="822">
                  <c:v>9.8039212452035139E-3</c:v>
                </c:pt>
                <c:pt idx="823">
                  <c:v>9.8039212448190402E-3</c:v>
                </c:pt>
                <c:pt idx="824">
                  <c:v>9.8039212444345682E-3</c:v>
                </c:pt>
                <c:pt idx="825">
                  <c:v>9.8039212440500963E-3</c:v>
                </c:pt>
                <c:pt idx="826">
                  <c:v>9.8039212436656243E-3</c:v>
                </c:pt>
                <c:pt idx="827">
                  <c:v>9.8039212432811523E-3</c:v>
                </c:pt>
                <c:pt idx="828">
                  <c:v>9.8039212428966804E-3</c:v>
                </c:pt>
                <c:pt idx="829">
                  <c:v>9.8039212425122067E-3</c:v>
                </c:pt>
                <c:pt idx="830">
                  <c:v>9.8039212421277347E-3</c:v>
                </c:pt>
                <c:pt idx="831">
                  <c:v>9.8039212417432627E-3</c:v>
                </c:pt>
                <c:pt idx="832">
                  <c:v>9.803921241358789E-3</c:v>
                </c:pt>
                <c:pt idx="833">
                  <c:v>9.8039212409743188E-3</c:v>
                </c:pt>
                <c:pt idx="834">
                  <c:v>9.8039212405898451E-3</c:v>
                </c:pt>
                <c:pt idx="835">
                  <c:v>9.8039212402053749E-3</c:v>
                </c:pt>
                <c:pt idx="836">
                  <c:v>9.8039212398209011E-3</c:v>
                </c:pt>
                <c:pt idx="837">
                  <c:v>9.8039212394364292E-3</c:v>
                </c:pt>
                <c:pt idx="838">
                  <c:v>9.8039212390519572E-3</c:v>
                </c:pt>
                <c:pt idx="839">
                  <c:v>9.8039212386674852E-3</c:v>
                </c:pt>
                <c:pt idx="840">
                  <c:v>9.8039212382830133E-3</c:v>
                </c:pt>
                <c:pt idx="841">
                  <c:v>9.8039212378985413E-3</c:v>
                </c:pt>
                <c:pt idx="842">
                  <c:v>9.8039212375140676E-3</c:v>
                </c:pt>
                <c:pt idx="843">
                  <c:v>9.8039212371295974E-3</c:v>
                </c:pt>
                <c:pt idx="844">
                  <c:v>9.8039212367451237E-3</c:v>
                </c:pt>
                <c:pt idx="845">
                  <c:v>9.8039212363606517E-3</c:v>
                </c:pt>
                <c:pt idx="846">
                  <c:v>9.8039212359761797E-3</c:v>
                </c:pt>
                <c:pt idx="847">
                  <c:v>9.8039212355917078E-3</c:v>
                </c:pt>
                <c:pt idx="848">
                  <c:v>9.8039212352072358E-3</c:v>
                </c:pt>
                <c:pt idx="849">
                  <c:v>9.8039212348227621E-3</c:v>
                </c:pt>
                <c:pt idx="850">
                  <c:v>9.8039212344382901E-3</c:v>
                </c:pt>
                <c:pt idx="851">
                  <c:v>9.8039212340538182E-3</c:v>
                </c:pt>
                <c:pt idx="852">
                  <c:v>9.8039212336693462E-3</c:v>
                </c:pt>
                <c:pt idx="853">
                  <c:v>9.8039212332848742E-3</c:v>
                </c:pt>
                <c:pt idx="854">
                  <c:v>9.8039212329004023E-3</c:v>
                </c:pt>
                <c:pt idx="855">
                  <c:v>9.8039212325159285E-3</c:v>
                </c:pt>
                <c:pt idx="856">
                  <c:v>9.8039212321314583E-3</c:v>
                </c:pt>
                <c:pt idx="857">
                  <c:v>9.8039212317469846E-3</c:v>
                </c:pt>
                <c:pt idx="858">
                  <c:v>9.8039212313625126E-3</c:v>
                </c:pt>
                <c:pt idx="859">
                  <c:v>9.8039212309780407E-3</c:v>
                </c:pt>
                <c:pt idx="860">
                  <c:v>9.8039212305935687E-3</c:v>
                </c:pt>
                <c:pt idx="861">
                  <c:v>9.8039212302090967E-3</c:v>
                </c:pt>
                <c:pt idx="862">
                  <c:v>9.8039212298246248E-3</c:v>
                </c:pt>
                <c:pt idx="863">
                  <c:v>9.8039212294401511E-3</c:v>
                </c:pt>
                <c:pt idx="864">
                  <c:v>9.8039212290556808E-3</c:v>
                </c:pt>
                <c:pt idx="865">
                  <c:v>9.8039212286712071E-3</c:v>
                </c:pt>
                <c:pt idx="866">
                  <c:v>9.8039212282867369E-3</c:v>
                </c:pt>
                <c:pt idx="867">
                  <c:v>9.8039212279022632E-3</c:v>
                </c:pt>
                <c:pt idx="868">
                  <c:v>9.8039212275177895E-3</c:v>
                </c:pt>
                <c:pt idx="869">
                  <c:v>9.8039212271333193E-3</c:v>
                </c:pt>
                <c:pt idx="870">
                  <c:v>9.8039212267488456E-3</c:v>
                </c:pt>
                <c:pt idx="871">
                  <c:v>9.8039212263643736E-3</c:v>
                </c:pt>
                <c:pt idx="872">
                  <c:v>9.8039212259799016E-3</c:v>
                </c:pt>
                <c:pt idx="873">
                  <c:v>9.8039212255954297E-3</c:v>
                </c:pt>
                <c:pt idx="874">
                  <c:v>9.8039212252109577E-3</c:v>
                </c:pt>
                <c:pt idx="875">
                  <c:v>9.8039212248264857E-3</c:v>
                </c:pt>
                <c:pt idx="876">
                  <c:v>9.803921224442012E-3</c:v>
                </c:pt>
                <c:pt idx="877">
                  <c:v>9.8039212240575418E-3</c:v>
                </c:pt>
                <c:pt idx="878">
                  <c:v>9.8039212236730681E-3</c:v>
                </c:pt>
                <c:pt idx="879">
                  <c:v>9.8039212232885978E-3</c:v>
                </c:pt>
                <c:pt idx="880">
                  <c:v>9.8039212229041241E-3</c:v>
                </c:pt>
                <c:pt idx="881">
                  <c:v>9.8039212225196522E-3</c:v>
                </c:pt>
                <c:pt idx="882">
                  <c:v>9.8039212221351802E-3</c:v>
                </c:pt>
                <c:pt idx="883">
                  <c:v>9.8039212217507082E-3</c:v>
                </c:pt>
                <c:pt idx="884">
                  <c:v>9.8039212213662345E-3</c:v>
                </c:pt>
                <c:pt idx="885">
                  <c:v>9.8039212209817643E-3</c:v>
                </c:pt>
                <c:pt idx="886">
                  <c:v>9.8039212205972906E-3</c:v>
                </c:pt>
                <c:pt idx="887">
                  <c:v>9.8039212202128186E-3</c:v>
                </c:pt>
                <c:pt idx="888">
                  <c:v>9.8039212198283467E-3</c:v>
                </c:pt>
                <c:pt idx="889">
                  <c:v>9.803921219443873E-3</c:v>
                </c:pt>
                <c:pt idx="890">
                  <c:v>9.8039212190594027E-3</c:v>
                </c:pt>
                <c:pt idx="891">
                  <c:v>9.803921218674929E-3</c:v>
                </c:pt>
                <c:pt idx="892">
                  <c:v>9.8039212182904588E-3</c:v>
                </c:pt>
                <c:pt idx="893">
                  <c:v>9.8039212179059868E-3</c:v>
                </c:pt>
                <c:pt idx="894">
                  <c:v>9.8039212175215149E-3</c:v>
                </c:pt>
                <c:pt idx="895">
                  <c:v>9.8039212171370411E-3</c:v>
                </c:pt>
                <c:pt idx="896">
                  <c:v>9.8039212167525709E-3</c:v>
                </c:pt>
                <c:pt idx="897">
                  <c:v>9.8039212163680972E-3</c:v>
                </c:pt>
                <c:pt idx="898">
                  <c:v>9.8039212159836252E-3</c:v>
                </c:pt>
                <c:pt idx="899">
                  <c:v>9.8039212155991533E-3</c:v>
                </c:pt>
                <c:pt idx="900">
                  <c:v>9.8039212152146813E-3</c:v>
                </c:pt>
                <c:pt idx="901">
                  <c:v>9.8039212148302093E-3</c:v>
                </c:pt>
                <c:pt idx="902">
                  <c:v>9.8039212144457374E-3</c:v>
                </c:pt>
                <c:pt idx="903">
                  <c:v>9.8039212140612637E-3</c:v>
                </c:pt>
                <c:pt idx="904">
                  <c:v>9.8039212136767934E-3</c:v>
                </c:pt>
                <c:pt idx="905">
                  <c:v>9.8039212132923197E-3</c:v>
                </c:pt>
                <c:pt idx="906">
                  <c:v>9.8039212129078478E-3</c:v>
                </c:pt>
                <c:pt idx="907">
                  <c:v>9.8039212125233758E-3</c:v>
                </c:pt>
                <c:pt idx="908">
                  <c:v>9.8039212121389021E-3</c:v>
                </c:pt>
                <c:pt idx="909">
                  <c:v>9.8039212117544319E-3</c:v>
                </c:pt>
                <c:pt idx="910">
                  <c:v>9.8039212113699582E-3</c:v>
                </c:pt>
                <c:pt idx="911">
                  <c:v>9.8039212109854862E-3</c:v>
                </c:pt>
                <c:pt idx="912">
                  <c:v>9.8039212106010142E-3</c:v>
                </c:pt>
                <c:pt idx="913">
                  <c:v>9.8039212102165423E-3</c:v>
                </c:pt>
                <c:pt idx="914">
                  <c:v>9.8039212098320703E-3</c:v>
                </c:pt>
                <c:pt idx="915">
                  <c:v>9.8039212094475983E-3</c:v>
                </c:pt>
                <c:pt idx="916">
                  <c:v>9.8039212090631246E-3</c:v>
                </c:pt>
                <c:pt idx="917">
                  <c:v>9.8039212086786544E-3</c:v>
                </c:pt>
                <c:pt idx="918">
                  <c:v>9.8039212082941807E-3</c:v>
                </c:pt>
                <c:pt idx="919">
                  <c:v>9.8039212079097104E-3</c:v>
                </c:pt>
                <c:pt idx="920">
                  <c:v>9.8039212075252367E-3</c:v>
                </c:pt>
                <c:pt idx="921">
                  <c:v>9.8039212071407648E-3</c:v>
                </c:pt>
                <c:pt idx="922">
                  <c:v>9.8039212067562928E-3</c:v>
                </c:pt>
                <c:pt idx="923">
                  <c:v>9.8039212063718191E-3</c:v>
                </c:pt>
                <c:pt idx="924">
                  <c:v>9.8039212059873471E-3</c:v>
                </c:pt>
                <c:pt idx="925">
                  <c:v>9.8039212056028752E-3</c:v>
                </c:pt>
                <c:pt idx="926">
                  <c:v>9.8039212052184032E-3</c:v>
                </c:pt>
                <c:pt idx="927">
                  <c:v>9.8039212048339312E-3</c:v>
                </c:pt>
                <c:pt idx="928">
                  <c:v>9.8039212044494593E-3</c:v>
                </c:pt>
                <c:pt idx="929">
                  <c:v>9.8039212040649856E-3</c:v>
                </c:pt>
                <c:pt idx="930">
                  <c:v>9.8039212036805153E-3</c:v>
                </c:pt>
                <c:pt idx="931">
                  <c:v>9.8039212032960416E-3</c:v>
                </c:pt>
                <c:pt idx="932">
                  <c:v>9.8039212029115714E-3</c:v>
                </c:pt>
                <c:pt idx="933">
                  <c:v>9.8039212025270977E-3</c:v>
                </c:pt>
                <c:pt idx="934">
                  <c:v>9.8039212021426257E-3</c:v>
                </c:pt>
                <c:pt idx="935">
                  <c:v>9.8039212017581538E-3</c:v>
                </c:pt>
                <c:pt idx="936">
                  <c:v>9.8039212013736818E-3</c:v>
                </c:pt>
                <c:pt idx="937">
                  <c:v>9.8039212009892081E-3</c:v>
                </c:pt>
                <c:pt idx="938">
                  <c:v>9.8039212006047378E-3</c:v>
                </c:pt>
                <c:pt idx="939">
                  <c:v>9.8039212002202641E-3</c:v>
                </c:pt>
                <c:pt idx="940">
                  <c:v>9.8039211998357939E-3</c:v>
                </c:pt>
                <c:pt idx="941">
                  <c:v>9.8039211994513202E-3</c:v>
                </c:pt>
                <c:pt idx="942">
                  <c:v>9.8039211990668465E-3</c:v>
                </c:pt>
                <c:pt idx="943">
                  <c:v>9.8039211986823763E-3</c:v>
                </c:pt>
                <c:pt idx="944">
                  <c:v>9.8039211982979026E-3</c:v>
                </c:pt>
                <c:pt idx="945">
                  <c:v>9.8039211979134323E-3</c:v>
                </c:pt>
                <c:pt idx="946">
                  <c:v>9.8039211975289586E-3</c:v>
                </c:pt>
                <c:pt idx="947">
                  <c:v>9.8039211971444867E-3</c:v>
                </c:pt>
                <c:pt idx="948">
                  <c:v>9.8039211967600147E-3</c:v>
                </c:pt>
                <c:pt idx="949">
                  <c:v>9.8039211963755427E-3</c:v>
                </c:pt>
                <c:pt idx="950">
                  <c:v>9.803921195991069E-3</c:v>
                </c:pt>
                <c:pt idx="951">
                  <c:v>9.8039211956065988E-3</c:v>
                </c:pt>
                <c:pt idx="952">
                  <c:v>9.8039211952221251E-3</c:v>
                </c:pt>
                <c:pt idx="953">
                  <c:v>9.8039211948376549E-3</c:v>
                </c:pt>
                <c:pt idx="954">
                  <c:v>9.8039211944531812E-3</c:v>
                </c:pt>
                <c:pt idx="955">
                  <c:v>9.8039211940687092E-3</c:v>
                </c:pt>
                <c:pt idx="956">
                  <c:v>9.8039211936842372E-3</c:v>
                </c:pt>
                <c:pt idx="957">
                  <c:v>9.8039211932997652E-3</c:v>
                </c:pt>
                <c:pt idx="958">
                  <c:v>9.8039211929152933E-3</c:v>
                </c:pt>
                <c:pt idx="959">
                  <c:v>9.8039211925308213E-3</c:v>
                </c:pt>
                <c:pt idx="960">
                  <c:v>9.8039211921463476E-3</c:v>
                </c:pt>
                <c:pt idx="961">
                  <c:v>9.8039211917618756E-3</c:v>
                </c:pt>
                <c:pt idx="962">
                  <c:v>9.8039211913774037E-3</c:v>
                </c:pt>
                <c:pt idx="963">
                  <c:v>9.80392119099293E-3</c:v>
                </c:pt>
                <c:pt idx="964">
                  <c:v>9.8039211906084597E-3</c:v>
                </c:pt>
                <c:pt idx="965">
                  <c:v>9.803921190223986E-3</c:v>
                </c:pt>
                <c:pt idx="966">
                  <c:v>9.8039211898395158E-3</c:v>
                </c:pt>
                <c:pt idx="967">
                  <c:v>9.8039211894550421E-3</c:v>
                </c:pt>
                <c:pt idx="968">
                  <c:v>9.8039211890705701E-3</c:v>
                </c:pt>
                <c:pt idx="969">
                  <c:v>9.8039211886860982E-3</c:v>
                </c:pt>
                <c:pt idx="970">
                  <c:v>9.8039211883016279E-3</c:v>
                </c:pt>
                <c:pt idx="971">
                  <c:v>9.8039211879171542E-3</c:v>
                </c:pt>
                <c:pt idx="972">
                  <c:v>9.803921187532684E-3</c:v>
                </c:pt>
                <c:pt idx="973">
                  <c:v>9.8039211871482103E-3</c:v>
                </c:pt>
                <c:pt idx="974">
                  <c:v>9.8039211867637383E-3</c:v>
                </c:pt>
                <c:pt idx="975">
                  <c:v>9.8039211863792664E-3</c:v>
                </c:pt>
                <c:pt idx="976">
                  <c:v>9.8039211859947944E-3</c:v>
                </c:pt>
                <c:pt idx="977">
                  <c:v>9.8039211856103207E-3</c:v>
                </c:pt>
                <c:pt idx="978">
                  <c:v>9.8039211852258504E-3</c:v>
                </c:pt>
                <c:pt idx="979">
                  <c:v>9.8039211848413767E-3</c:v>
                </c:pt>
                <c:pt idx="980">
                  <c:v>9.8039211844569048E-3</c:v>
                </c:pt>
                <c:pt idx="981">
                  <c:v>9.8039211840724328E-3</c:v>
                </c:pt>
                <c:pt idx="982">
                  <c:v>9.8039211836879591E-3</c:v>
                </c:pt>
                <c:pt idx="983">
                  <c:v>9.8039211833034889E-3</c:v>
                </c:pt>
                <c:pt idx="984">
                  <c:v>9.8039211829190152E-3</c:v>
                </c:pt>
                <c:pt idx="985">
                  <c:v>9.8039211825345449E-3</c:v>
                </c:pt>
                <c:pt idx="986">
                  <c:v>9.8039211821500712E-3</c:v>
                </c:pt>
                <c:pt idx="987">
                  <c:v>9.8039211817655993E-3</c:v>
                </c:pt>
                <c:pt idx="988">
                  <c:v>9.8039211813811273E-3</c:v>
                </c:pt>
                <c:pt idx="989">
                  <c:v>9.8039211809966553E-3</c:v>
                </c:pt>
                <c:pt idx="990">
                  <c:v>9.8039211806121816E-3</c:v>
                </c:pt>
                <c:pt idx="991">
                  <c:v>9.8039211802277114E-3</c:v>
                </c:pt>
                <c:pt idx="992">
                  <c:v>9.8039211798432377E-3</c:v>
                </c:pt>
                <c:pt idx="993">
                  <c:v>9.8039211794587675E-3</c:v>
                </c:pt>
                <c:pt idx="994">
                  <c:v>9.8039211790742938E-3</c:v>
                </c:pt>
                <c:pt idx="995">
                  <c:v>9.8039211786898218E-3</c:v>
                </c:pt>
                <c:pt idx="996">
                  <c:v>9.8039211783053498E-3</c:v>
                </c:pt>
                <c:pt idx="997">
                  <c:v>9.8039211779208778E-3</c:v>
                </c:pt>
                <c:pt idx="998">
                  <c:v>9.8039211775364059E-3</c:v>
                </c:pt>
                <c:pt idx="999">
                  <c:v>9.8039211771519322E-3</c:v>
                </c:pt>
                <c:pt idx="1000">
                  <c:v>9.8039211767674602E-3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31168"/>
        <c:axId val="201716096"/>
      </c:scatterChart>
      <c:valAx>
        <c:axId val="1234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716096"/>
        <c:crosses val="autoZero"/>
        <c:crossBetween val="midCat"/>
      </c:valAx>
      <c:valAx>
        <c:axId val="20171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3431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 Compartment 4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93165795738003"/>
          <c:y val="0.25666355002441116"/>
          <c:w val="0.79276739665028295"/>
          <c:h val="0.47260367825197824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Graphen!$P$2</c:f>
              <c:strCache>
                <c:ptCount val="1"/>
                <c:pt idx="0">
                  <c:v>C - Sys 4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4.5000000000000009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6.5000000000000009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9.0000000000000018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13.000000000000002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18.000000000000004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25.500000000000004</c:v>
                </c:pt>
                <c:pt idx="51">
                  <c:v>26.000000000000004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29.500000000000004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35.500000000000007</c:v>
                </c:pt>
                <c:pt idx="71">
                  <c:v>36.000000000000007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43.500000000000007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51.000000000000007</c:v>
                </c:pt>
                <c:pt idx="102">
                  <c:v>51.500000000000007</c:v>
                </c:pt>
                <c:pt idx="103">
                  <c:v>52.000000000000007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59.000000000000007</c:v>
                </c:pt>
                <c:pt idx="118">
                  <c:v>59.500000000000007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71.000000000000014</c:v>
                </c:pt>
                <c:pt idx="142">
                  <c:v>71.500000000000014</c:v>
                </c:pt>
                <c:pt idx="143">
                  <c:v>72.000000000000014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86.500000000000014</c:v>
                </c:pt>
                <c:pt idx="173">
                  <c:v>87.000000000000014</c:v>
                </c:pt>
                <c:pt idx="174">
                  <c:v>87.500000000000014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102.00000000000001</c:v>
                </c:pt>
                <c:pt idx="204">
                  <c:v>102.50000000000001</c:v>
                </c:pt>
                <c:pt idx="205">
                  <c:v>103.00000000000001</c:v>
                </c:pt>
                <c:pt idx="206">
                  <c:v>103.50000000000001</c:v>
                </c:pt>
                <c:pt idx="207">
                  <c:v>104.00000000000001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117.50000000000001</c:v>
                </c:pt>
                <c:pt idx="235">
                  <c:v>118.00000000000001</c:v>
                </c:pt>
                <c:pt idx="236">
                  <c:v>118.50000000000001</c:v>
                </c:pt>
                <c:pt idx="237">
                  <c:v>119.00000000000001</c:v>
                </c:pt>
                <c:pt idx="238">
                  <c:v>119.50000000000001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141.50000000000003</c:v>
                </c:pt>
                <c:pt idx="283">
                  <c:v>142.00000000000003</c:v>
                </c:pt>
                <c:pt idx="284">
                  <c:v>142.50000000000003</c:v>
                </c:pt>
                <c:pt idx="285">
                  <c:v>143.00000000000003</c:v>
                </c:pt>
                <c:pt idx="286">
                  <c:v>143.50000000000003</c:v>
                </c:pt>
                <c:pt idx="287">
                  <c:v>144.00000000000003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172.50000000000003</c:v>
                </c:pt>
                <c:pt idx="345">
                  <c:v>173.00000000000003</c:v>
                </c:pt>
                <c:pt idx="346">
                  <c:v>173.50000000000003</c:v>
                </c:pt>
                <c:pt idx="347">
                  <c:v>174.00000000000003</c:v>
                </c:pt>
                <c:pt idx="348">
                  <c:v>174.50000000000003</c:v>
                </c:pt>
                <c:pt idx="349">
                  <c:v>175.00000000000003</c:v>
                </c:pt>
                <c:pt idx="350">
                  <c:v>175.50000000000003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204.00000000000003</c:v>
                </c:pt>
                <c:pt idx="408">
                  <c:v>204.50000000000003</c:v>
                </c:pt>
                <c:pt idx="409">
                  <c:v>205.00000000000003</c:v>
                </c:pt>
                <c:pt idx="410">
                  <c:v>205.50000000000003</c:v>
                </c:pt>
                <c:pt idx="411">
                  <c:v>206.00000000000003</c:v>
                </c:pt>
                <c:pt idx="412">
                  <c:v>206.50000000000003</c:v>
                </c:pt>
                <c:pt idx="413">
                  <c:v>207.00000000000003</c:v>
                </c:pt>
                <c:pt idx="414">
                  <c:v>207.50000000000003</c:v>
                </c:pt>
                <c:pt idx="415">
                  <c:v>208.00000000000003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235.00000000000003</c:v>
                </c:pt>
                <c:pt idx="470">
                  <c:v>235.50000000000003</c:v>
                </c:pt>
                <c:pt idx="471">
                  <c:v>236.00000000000003</c:v>
                </c:pt>
                <c:pt idx="472">
                  <c:v>236.50000000000003</c:v>
                </c:pt>
                <c:pt idx="473">
                  <c:v>237.00000000000003</c:v>
                </c:pt>
                <c:pt idx="474">
                  <c:v>237.50000000000003</c:v>
                </c:pt>
                <c:pt idx="475">
                  <c:v>238.00000000000003</c:v>
                </c:pt>
                <c:pt idx="476">
                  <c:v>238.50000000000003</c:v>
                </c:pt>
                <c:pt idx="477">
                  <c:v>239.00000000000003</c:v>
                </c:pt>
                <c:pt idx="478">
                  <c:v>239.50000000000003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282.50000000000006</c:v>
                </c:pt>
                <c:pt idx="565">
                  <c:v>283.00000000000006</c:v>
                </c:pt>
                <c:pt idx="566">
                  <c:v>283.50000000000006</c:v>
                </c:pt>
                <c:pt idx="567">
                  <c:v>284.00000000000006</c:v>
                </c:pt>
                <c:pt idx="568">
                  <c:v>284.50000000000006</c:v>
                </c:pt>
                <c:pt idx="569">
                  <c:v>285.00000000000006</c:v>
                </c:pt>
                <c:pt idx="570">
                  <c:v>285.50000000000006</c:v>
                </c:pt>
                <c:pt idx="571">
                  <c:v>286.00000000000006</c:v>
                </c:pt>
                <c:pt idx="572">
                  <c:v>286.50000000000006</c:v>
                </c:pt>
                <c:pt idx="573">
                  <c:v>287.00000000000006</c:v>
                </c:pt>
                <c:pt idx="574">
                  <c:v>287.50000000000006</c:v>
                </c:pt>
                <c:pt idx="575">
                  <c:v>288.00000000000006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345.00000000000006</c:v>
                </c:pt>
                <c:pt idx="690">
                  <c:v>345.50000000000006</c:v>
                </c:pt>
                <c:pt idx="691">
                  <c:v>346.00000000000006</c:v>
                </c:pt>
                <c:pt idx="692">
                  <c:v>346.50000000000006</c:v>
                </c:pt>
                <c:pt idx="693">
                  <c:v>347.00000000000006</c:v>
                </c:pt>
                <c:pt idx="694">
                  <c:v>347.50000000000006</c:v>
                </c:pt>
                <c:pt idx="695">
                  <c:v>348.00000000000006</c:v>
                </c:pt>
                <c:pt idx="696">
                  <c:v>348.50000000000006</c:v>
                </c:pt>
                <c:pt idx="697">
                  <c:v>349.00000000000006</c:v>
                </c:pt>
                <c:pt idx="698">
                  <c:v>349.50000000000006</c:v>
                </c:pt>
                <c:pt idx="699">
                  <c:v>350.00000000000006</c:v>
                </c:pt>
                <c:pt idx="700">
                  <c:v>350.50000000000006</c:v>
                </c:pt>
                <c:pt idx="701">
                  <c:v>351.00000000000006</c:v>
                </c:pt>
                <c:pt idx="702">
                  <c:v>351.50000000000006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407.50000000000006</c:v>
                </c:pt>
                <c:pt idx="815">
                  <c:v>408.00000000000006</c:v>
                </c:pt>
                <c:pt idx="816">
                  <c:v>408.50000000000006</c:v>
                </c:pt>
                <c:pt idx="817">
                  <c:v>409.00000000000006</c:v>
                </c:pt>
                <c:pt idx="818">
                  <c:v>409.50000000000006</c:v>
                </c:pt>
                <c:pt idx="819">
                  <c:v>410.00000000000006</c:v>
                </c:pt>
                <c:pt idx="820">
                  <c:v>410.50000000000006</c:v>
                </c:pt>
                <c:pt idx="821">
                  <c:v>411.00000000000006</c:v>
                </c:pt>
                <c:pt idx="822">
                  <c:v>411.50000000000006</c:v>
                </c:pt>
                <c:pt idx="823">
                  <c:v>412.00000000000006</c:v>
                </c:pt>
                <c:pt idx="824">
                  <c:v>412.50000000000006</c:v>
                </c:pt>
                <c:pt idx="825">
                  <c:v>413.00000000000006</c:v>
                </c:pt>
                <c:pt idx="826">
                  <c:v>413.50000000000006</c:v>
                </c:pt>
                <c:pt idx="827">
                  <c:v>414.00000000000006</c:v>
                </c:pt>
                <c:pt idx="828">
                  <c:v>414.50000000000006</c:v>
                </c:pt>
                <c:pt idx="829">
                  <c:v>415.00000000000006</c:v>
                </c:pt>
                <c:pt idx="830">
                  <c:v>415.50000000000006</c:v>
                </c:pt>
                <c:pt idx="831">
                  <c:v>416.00000000000006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470.00000000000006</c:v>
                </c:pt>
                <c:pt idx="940">
                  <c:v>470.50000000000006</c:v>
                </c:pt>
                <c:pt idx="941">
                  <c:v>471.00000000000006</c:v>
                </c:pt>
                <c:pt idx="942">
                  <c:v>471.50000000000006</c:v>
                </c:pt>
                <c:pt idx="943">
                  <c:v>472.00000000000006</c:v>
                </c:pt>
                <c:pt idx="944">
                  <c:v>472.50000000000006</c:v>
                </c:pt>
                <c:pt idx="945">
                  <c:v>473.00000000000006</c:v>
                </c:pt>
                <c:pt idx="946">
                  <c:v>473.50000000000006</c:v>
                </c:pt>
                <c:pt idx="947">
                  <c:v>474.00000000000006</c:v>
                </c:pt>
                <c:pt idx="948">
                  <c:v>474.50000000000006</c:v>
                </c:pt>
                <c:pt idx="949">
                  <c:v>475.00000000000006</c:v>
                </c:pt>
                <c:pt idx="950">
                  <c:v>475.50000000000006</c:v>
                </c:pt>
                <c:pt idx="951">
                  <c:v>476.00000000000006</c:v>
                </c:pt>
                <c:pt idx="952">
                  <c:v>476.50000000000006</c:v>
                </c:pt>
                <c:pt idx="953">
                  <c:v>477.00000000000006</c:v>
                </c:pt>
                <c:pt idx="954">
                  <c:v>477.50000000000006</c:v>
                </c:pt>
                <c:pt idx="955">
                  <c:v>478.00000000000006</c:v>
                </c:pt>
                <c:pt idx="956">
                  <c:v>478.50000000000006</c:v>
                </c:pt>
                <c:pt idx="957">
                  <c:v>479.00000000000006</c:v>
                </c:pt>
                <c:pt idx="958">
                  <c:v>479.50000000000006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</c:numCache>
            </c:numRef>
          </c:xVal>
          <c:yVal>
            <c:numRef>
              <c:f>Graphen!$P$2:$P$1002</c:f>
              <c:numCache>
                <c:formatCode>General</c:formatCode>
                <c:ptCount val="1001"/>
                <c:pt idx="0">
                  <c:v>0</c:v>
                </c:pt>
                <c:pt idx="1">
                  <c:v>9.272071932735977E-21</c:v>
                </c:pt>
                <c:pt idx="2">
                  <c:v>4.7938324092202275E-20</c:v>
                </c:pt>
                <c:pt idx="3">
                  <c:v>1.1479009012431054E-19</c:v>
                </c:pt>
                <c:pt idx="4">
                  <c:v>2.0503986787629261E-19</c:v>
                </c:pt>
                <c:pt idx="5">
                  <c:v>3.1447143343205739E-19</c:v>
                </c:pt>
                <c:pt idx="6">
                  <c:v>4.396096796078155E-19</c:v>
                </c:pt>
                <c:pt idx="7">
                  <c:v>5.7760762131114249E-19</c:v>
                </c:pt>
                <c:pt idx="8">
                  <c:v>7.2613420313237854E-19</c:v>
                </c:pt>
                <c:pt idx="9">
                  <c:v>8.8328090730533111E-19</c:v>
                </c:pt>
                <c:pt idx="10">
                  <c:v>1.0474851707875942E-18</c:v>
                </c:pt>
                <c:pt idx="11">
                  <c:v>1.2174676751006398E-18</c:v>
                </c:pt>
                <c:pt idx="12">
                  <c:v>1.392181002862059E-18</c:v>
                </c:pt>
                <c:pt idx="13">
                  <c:v>1.570767601252586E-18</c:v>
                </c:pt>
                <c:pt idx="14">
                  <c:v>1.7525253654094754E-18</c:v>
                </c:pt>
                <c:pt idx="15">
                  <c:v>1.9368794604920082E-18</c:v>
                </c:pt>
                <c:pt idx="16">
                  <c:v>2.123359251540031E-18</c:v>
                </c:pt>
                <c:pt idx="17">
                  <c:v>2.3115794152397316E-18</c:v>
                </c:pt>
                <c:pt idx="18">
                  <c:v>2.5012244755454778E-18</c:v>
                </c:pt>
                <c:pt idx="19">
                  <c:v>2.6920361425178831E-18</c:v>
                </c:pt>
                <c:pt idx="20">
                  <c:v>2.8838029462412079E-18</c:v>
                </c:pt>
                <c:pt idx="21">
                  <c:v>3.0763517497927766E-18</c:v>
                </c:pt>
                <c:pt idx="22">
                  <c:v>3.2695408006500705E-18</c:v>
                </c:pt>
                <c:pt idx="23">
                  <c:v>3.4632540416640392E-18</c:v>
                </c:pt>
                <c:pt idx="24">
                  <c:v>3.6573964532780224E-18</c:v>
                </c:pt>
                <c:pt idx="25">
                  <c:v>3.8518902400591485E-18</c:v>
                </c:pt>
                <c:pt idx="26">
                  <c:v>4.0466717084943313E-18</c:v>
                </c:pt>
                <c:pt idx="27">
                  <c:v>4.2416887107458454E-18</c:v>
                </c:pt>
                <c:pt idx="28">
                  <c:v>4.436898551775407E-18</c:v>
                </c:pt>
                <c:pt idx="29">
                  <c:v>4.6322662758423124E-18</c:v>
                </c:pt>
                <c:pt idx="30">
                  <c:v>4.8277632636067618E-18</c:v>
                </c:pt>
                <c:pt idx="31">
                  <c:v>5.0233660835352263E-18</c:v>
                </c:pt>
                <c:pt idx="32">
                  <c:v>5.2190555515106846E-18</c:v>
                </c:pt>
                <c:pt idx="33">
                  <c:v>5.4148159609066302E-18</c:v>
                </c:pt>
                <c:pt idx="34">
                  <c:v>5.6106344522249605E-18</c:v>
                </c:pt>
                <c:pt idx="35">
                  <c:v>5.8065004969991566E-18</c:v>
                </c:pt>
                <c:pt idx="36">
                  <c:v>6.0024054752499291E-18</c:v>
                </c:pt>
                <c:pt idx="37">
                  <c:v>6.198342329535173E-18</c:v>
                </c:pt>
                <c:pt idx="38">
                  <c:v>6.3943052817100191E-18</c:v>
                </c:pt>
                <c:pt idx="39">
                  <c:v>6.5902896010295864E-18</c:v>
                </c:pt>
                <c:pt idx="40">
                  <c:v>6.7862914142875734E-18</c:v>
                </c:pt>
                <c:pt idx="41">
                  <c:v>6.98230755037088E-18</c:v>
                </c:pt>
                <c:pt idx="42">
                  <c:v>7.1783354129916992E-18</c:v>
                </c:pt>
                <c:pt idx="43">
                  <c:v>7.3743728764893692E-18</c:v>
                </c:pt>
                <c:pt idx="44">
                  <c:v>7.5704182005201435E-18</c:v>
                </c:pt>
                <c:pt idx="45">
                  <c:v>7.766469960211078E-18</c:v>
                </c:pt>
                <c:pt idx="46">
                  <c:v>7.9625269889748797E-18</c:v>
                </c:pt>
                <c:pt idx="47">
                  <c:v>8.1585883316906642E-18</c:v>
                </c:pt>
                <c:pt idx="48">
                  <c:v>8.3546532063715877E-18</c:v>
                </c:pt>
                <c:pt idx="49">
                  <c:v>8.5507209727809793E-18</c:v>
                </c:pt>
                <c:pt idx="50">
                  <c:v>8.7467911067373873E-18</c:v>
                </c:pt>
                <c:pt idx="51">
                  <c:v>8.9428631790773388E-18</c:v>
                </c:pt>
                <c:pt idx="52">
                  <c:v>9.1389368384315017E-18</c:v>
                </c:pt>
                <c:pt idx="53">
                  <c:v>9.3350117971230007E-18</c:v>
                </c:pt>
                <c:pt idx="54">
                  <c:v>9.531087819621931E-18</c:v>
                </c:pt>
                <c:pt idx="55">
                  <c:v>9.7271647130927173E-18</c:v>
                </c:pt>
                <c:pt idx="56">
                  <c:v>9.9232423196549445E-18</c:v>
                </c:pt>
                <c:pt idx="57">
                  <c:v>1.011932051004706E-17</c:v>
                </c:pt>
                <c:pt idx="58">
                  <c:v>1.0315399178438662E-17</c:v>
                </c:pt>
                <c:pt idx="59">
                  <c:v>1.0511478238183138E-17</c:v>
                </c:pt>
                <c:pt idx="60">
                  <c:v>1.0707557618340246E-17</c:v>
                </c:pt>
                <c:pt idx="61">
                  <c:v>1.0903637260829033E-17</c:v>
                </c:pt>
                <c:pt idx="62">
                  <c:v>1.1099717118096828E-17</c:v>
                </c:pt>
                <c:pt idx="63">
                  <c:v>1.1295797151210799E-17</c:v>
                </c:pt>
                <c:pt idx="64">
                  <c:v>1.1491877328295448E-17</c:v>
                </c:pt>
                <c:pt idx="65">
                  <c:v>1.1687957623253312E-17</c:v>
                </c:pt>
                <c:pt idx="66">
                  <c:v>1.1884038014717606E-17</c:v>
                </c:pt>
                <c:pt idx="67">
                  <c:v>1.208011848519468E-17</c:v>
                </c:pt>
                <c:pt idx="68">
                  <c:v>1.2276199020361947E-17</c:v>
                </c:pt>
                <c:pt idx="69">
                  <c:v>1.2472279608493064E-17</c:v>
                </c:pt>
                <c:pt idx="70">
                  <c:v>1.2668360239987314E-17</c:v>
                </c:pt>
                <c:pt idx="71">
                  <c:v>1.2864440906984294E-17</c:v>
                </c:pt>
                <c:pt idx="72">
                  <c:v>1.306052160304845E-17</c:v>
                </c:pt>
                <c:pt idx="73">
                  <c:v>1.3256602322910799E-17</c:v>
                </c:pt>
                <c:pt idx="74">
                  <c:v>1.3452683062257462E-17</c:v>
                </c:pt>
                <c:pt idx="75">
                  <c:v>1.3648763817556525E-17</c:v>
                </c:pt>
                <c:pt idx="76">
                  <c:v>1.3844844585916314E-17</c:v>
                </c:pt>
                <c:pt idx="77">
                  <c:v>1.404092536496932E-17</c:v>
                </c:pt>
                <c:pt idx="78">
                  <c:v>1.423700615277719E-17</c:v>
                </c:pt>
                <c:pt idx="79">
                  <c:v>1.4433086947752937E-17</c:v>
                </c:pt>
                <c:pt idx="80">
                  <c:v>1.4629167748597249E-17</c:v>
                </c:pt>
                <c:pt idx="81">
                  <c:v>1.4825248554246327E-17</c:v>
                </c:pt>
                <c:pt idx="82">
                  <c:v>1.5021329363829224E-17</c:v>
                </c:pt>
                <c:pt idx="83">
                  <c:v>1.5217410176632855E-17</c:v>
                </c:pt>
                <c:pt idx="84">
                  <c:v>1.5413490992073401E-17</c:v>
                </c:pt>
                <c:pt idx="85">
                  <c:v>1.5609571809672866E-17</c:v>
                </c:pt>
                <c:pt idx="86">
                  <c:v>1.5805652629039915E-17</c:v>
                </c:pt>
                <c:pt idx="87">
                  <c:v>1.6001733449854129E-17</c:v>
                </c:pt>
                <c:pt idx="88">
                  <c:v>1.6197814271853185E-17</c:v>
                </c:pt>
                <c:pt idx="89">
                  <c:v>1.6393895094822308E-17</c:v>
                </c:pt>
                <c:pt idx="90">
                  <c:v>1.6589975918585658E-17</c:v>
                </c:pt>
                <c:pt idx="91">
                  <c:v>1.678605674299926E-17</c:v>
                </c:pt>
                <c:pt idx="92">
                  <c:v>1.6982137567945244E-17</c:v>
                </c:pt>
                <c:pt idx="93">
                  <c:v>1.7178218393327111E-17</c:v>
                </c:pt>
                <c:pt idx="94">
                  <c:v>1.7374299219065842E-17</c:v>
                </c:pt>
                <c:pt idx="95">
                  <c:v>1.7570380045096753E-17</c:v>
                </c:pt>
                <c:pt idx="96">
                  <c:v>1.7766460871366878E-17</c:v>
                </c:pt>
                <c:pt idx="97">
                  <c:v>1.7962541697832858E-17</c:v>
                </c:pt>
                <c:pt idx="98">
                  <c:v>1.8158622524459194E-17</c:v>
                </c:pt>
                <c:pt idx="99">
                  <c:v>1.8354703351216803E-17</c:v>
                </c:pt>
                <c:pt idx="100">
                  <c:v>1.8550784178081907E-17</c:v>
                </c:pt>
                <c:pt idx="101">
                  <c:v>1.874686500503501E-17</c:v>
                </c:pt>
                <c:pt idx="102">
                  <c:v>1.8942945832060166E-17</c:v>
                </c:pt>
                <c:pt idx="103">
                  <c:v>1.9139026659144309E-17</c:v>
                </c:pt>
                <c:pt idx="104">
                  <c:v>1.9335107486276751E-17</c:v>
                </c:pt>
                <c:pt idx="105">
                  <c:v>1.9531188313448731E-17</c:v>
                </c:pt>
                <c:pt idx="106">
                  <c:v>1.9727269140653088E-17</c:v>
                </c:pt>
                <c:pt idx="107">
                  <c:v>1.9923349967883953E-17</c:v>
                </c:pt>
                <c:pt idx="108">
                  <c:v>2.0119430795136517E-17</c:v>
                </c:pt>
                <c:pt idx="109">
                  <c:v>2.0315511622406846E-17</c:v>
                </c:pt>
                <c:pt idx="110">
                  <c:v>2.0511592449691723E-17</c:v>
                </c:pt>
                <c:pt idx="111">
                  <c:v>2.0707673276988513E-17</c:v>
                </c:pt>
                <c:pt idx="112">
                  <c:v>2.090375410429505E-17</c:v>
                </c:pt>
                <c:pt idx="113">
                  <c:v>2.1099834931609573E-17</c:v>
                </c:pt>
                <c:pt idx="114">
                  <c:v>2.1295915758930633E-17</c:v>
                </c:pt>
                <c:pt idx="115">
                  <c:v>2.1491996586257045E-17</c:v>
                </c:pt>
                <c:pt idx="116">
                  <c:v>2.168807741358783E-17</c:v>
                </c:pt>
                <c:pt idx="117">
                  <c:v>2.1884158240922211E-17</c:v>
                </c:pt>
                <c:pt idx="118">
                  <c:v>2.2080239068259522E-17</c:v>
                </c:pt>
                <c:pt idx="119">
                  <c:v>2.2276319895599247E-17</c:v>
                </c:pt>
                <c:pt idx="120">
                  <c:v>2.2472400722940931E-17</c:v>
                </c:pt>
                <c:pt idx="121">
                  <c:v>2.2668481550284233E-17</c:v>
                </c:pt>
                <c:pt idx="122">
                  <c:v>2.2864562377628856E-17</c:v>
                </c:pt>
                <c:pt idx="123">
                  <c:v>2.3060643204974556E-17</c:v>
                </c:pt>
                <c:pt idx="124">
                  <c:v>2.3256724032321142E-17</c:v>
                </c:pt>
                <c:pt idx="125">
                  <c:v>2.345280485966845E-17</c:v>
                </c:pt>
                <c:pt idx="126">
                  <c:v>2.3648885687016356E-17</c:v>
                </c:pt>
                <c:pt idx="127">
                  <c:v>2.3844966514364739E-17</c:v>
                </c:pt>
                <c:pt idx="128">
                  <c:v>2.4041047341713526E-17</c:v>
                </c:pt>
                <c:pt idx="129">
                  <c:v>2.4237128169062636E-17</c:v>
                </c:pt>
                <c:pt idx="130">
                  <c:v>2.4433208996412015E-17</c:v>
                </c:pt>
                <c:pt idx="131">
                  <c:v>2.4629289823761606E-17</c:v>
                </c:pt>
                <c:pt idx="132">
                  <c:v>2.4825370651111385E-17</c:v>
                </c:pt>
                <c:pt idx="133">
                  <c:v>2.5021451478461303E-17</c:v>
                </c:pt>
                <c:pt idx="134">
                  <c:v>2.5217532305811341E-17</c:v>
                </c:pt>
                <c:pt idx="135">
                  <c:v>2.5413613133161483E-17</c:v>
                </c:pt>
                <c:pt idx="136">
                  <c:v>2.5609693960511697E-17</c:v>
                </c:pt>
                <c:pt idx="137">
                  <c:v>2.5805774787861985E-17</c:v>
                </c:pt>
                <c:pt idx="138">
                  <c:v>2.6001855615212321E-17</c:v>
                </c:pt>
                <c:pt idx="139">
                  <c:v>2.6197936442562704E-17</c:v>
                </c:pt>
                <c:pt idx="140">
                  <c:v>2.6394017269913115E-17</c:v>
                </c:pt>
                <c:pt idx="141">
                  <c:v>2.6590098097263569E-17</c:v>
                </c:pt>
                <c:pt idx="142">
                  <c:v>2.6786178924614036E-17</c:v>
                </c:pt>
                <c:pt idx="143">
                  <c:v>2.698225975196453E-17</c:v>
                </c:pt>
                <c:pt idx="144">
                  <c:v>2.7178340579315033E-17</c:v>
                </c:pt>
                <c:pt idx="145">
                  <c:v>2.7374421406665555E-17</c:v>
                </c:pt>
                <c:pt idx="146">
                  <c:v>2.7570502234016086E-17</c:v>
                </c:pt>
                <c:pt idx="147">
                  <c:v>2.7766583061366626E-17</c:v>
                </c:pt>
                <c:pt idx="148">
                  <c:v>2.7962663888717175E-17</c:v>
                </c:pt>
                <c:pt idx="149">
                  <c:v>2.8158744716067725E-17</c:v>
                </c:pt>
                <c:pt idx="150">
                  <c:v>2.8354825543418287E-17</c:v>
                </c:pt>
                <c:pt idx="151">
                  <c:v>2.8550906370768848E-17</c:v>
                </c:pt>
                <c:pt idx="152">
                  <c:v>2.8746987198119416E-17</c:v>
                </c:pt>
                <c:pt idx="153">
                  <c:v>2.8943068025469978E-17</c:v>
                </c:pt>
                <c:pt idx="154">
                  <c:v>2.9139148852820552E-17</c:v>
                </c:pt>
                <c:pt idx="155">
                  <c:v>2.9335229680171126E-17</c:v>
                </c:pt>
                <c:pt idx="156">
                  <c:v>2.9531310507521701E-17</c:v>
                </c:pt>
                <c:pt idx="157">
                  <c:v>2.9727391334872275E-17</c:v>
                </c:pt>
                <c:pt idx="158">
                  <c:v>2.9923472162222849E-17</c:v>
                </c:pt>
                <c:pt idx="159">
                  <c:v>3.0119552989573423E-17</c:v>
                </c:pt>
                <c:pt idx="160">
                  <c:v>3.0315633816924009E-17</c:v>
                </c:pt>
                <c:pt idx="161">
                  <c:v>3.0511714644274584E-17</c:v>
                </c:pt>
                <c:pt idx="162">
                  <c:v>3.0707795471625164E-17</c:v>
                </c:pt>
                <c:pt idx="163">
                  <c:v>3.0903876298975744E-17</c:v>
                </c:pt>
                <c:pt idx="164">
                  <c:v>3.1099957126326318E-17</c:v>
                </c:pt>
                <c:pt idx="165">
                  <c:v>3.1296037953676905E-17</c:v>
                </c:pt>
                <c:pt idx="166">
                  <c:v>3.1492118781027479E-17</c:v>
                </c:pt>
                <c:pt idx="167">
                  <c:v>3.1688199608378059E-17</c:v>
                </c:pt>
                <c:pt idx="168">
                  <c:v>3.188428043572864E-17</c:v>
                </c:pt>
                <c:pt idx="169">
                  <c:v>3.208036126307922E-17</c:v>
                </c:pt>
                <c:pt idx="170">
                  <c:v>3.22764420904298E-17</c:v>
                </c:pt>
                <c:pt idx="171">
                  <c:v>3.247252291778038E-17</c:v>
                </c:pt>
                <c:pt idx="172">
                  <c:v>3.2668603745130961E-17</c:v>
                </c:pt>
                <c:pt idx="173">
                  <c:v>3.2864684572481541E-17</c:v>
                </c:pt>
                <c:pt idx="174">
                  <c:v>3.3060765399832121E-17</c:v>
                </c:pt>
                <c:pt idx="175">
                  <c:v>3.3256846227182702E-17</c:v>
                </c:pt>
                <c:pt idx="176">
                  <c:v>3.3452927054533282E-17</c:v>
                </c:pt>
                <c:pt idx="177">
                  <c:v>3.3649007881883862E-17</c:v>
                </c:pt>
                <c:pt idx="178">
                  <c:v>3.3845088709234443E-17</c:v>
                </c:pt>
                <c:pt idx="179">
                  <c:v>3.4041169536585023E-17</c:v>
                </c:pt>
                <c:pt idx="180">
                  <c:v>3.4237250363935597E-17</c:v>
                </c:pt>
                <c:pt idx="181">
                  <c:v>3.4433331191286177E-17</c:v>
                </c:pt>
                <c:pt idx="182">
                  <c:v>3.4629412018636758E-17</c:v>
                </c:pt>
                <c:pt idx="183">
                  <c:v>3.4825492845987338E-17</c:v>
                </c:pt>
                <c:pt idx="184">
                  <c:v>3.5021573673337918E-17</c:v>
                </c:pt>
                <c:pt idx="185">
                  <c:v>3.5217654500688498E-17</c:v>
                </c:pt>
                <c:pt idx="186">
                  <c:v>3.5413735328039079E-17</c:v>
                </c:pt>
                <c:pt idx="187">
                  <c:v>3.5609816155389659E-17</c:v>
                </c:pt>
                <c:pt idx="188">
                  <c:v>3.5805896982740239E-17</c:v>
                </c:pt>
                <c:pt idx="189">
                  <c:v>3.6001977810090826E-17</c:v>
                </c:pt>
                <c:pt idx="190">
                  <c:v>3.61980586374414E-17</c:v>
                </c:pt>
                <c:pt idx="191">
                  <c:v>3.6394139464791986E-17</c:v>
                </c:pt>
                <c:pt idx="192">
                  <c:v>3.6590220292142561E-17</c:v>
                </c:pt>
                <c:pt idx="193">
                  <c:v>3.6786301119493147E-17</c:v>
                </c:pt>
                <c:pt idx="194">
                  <c:v>3.6982381946843721E-17</c:v>
                </c:pt>
                <c:pt idx="195">
                  <c:v>3.7178462774194295E-17</c:v>
                </c:pt>
                <c:pt idx="196">
                  <c:v>3.7374543601544882E-17</c:v>
                </c:pt>
                <c:pt idx="197">
                  <c:v>3.7570624428895462E-17</c:v>
                </c:pt>
                <c:pt idx="198">
                  <c:v>3.7766705256246042E-17</c:v>
                </c:pt>
                <c:pt idx="199">
                  <c:v>3.7962786083596616E-17</c:v>
                </c:pt>
                <c:pt idx="200">
                  <c:v>3.8158866910947203E-17</c:v>
                </c:pt>
                <c:pt idx="201">
                  <c:v>3.8354947738297783E-17</c:v>
                </c:pt>
                <c:pt idx="202">
                  <c:v>3.8551028565648364E-17</c:v>
                </c:pt>
                <c:pt idx="203">
                  <c:v>3.874710939299895E-17</c:v>
                </c:pt>
                <c:pt idx="204">
                  <c:v>3.8943190220349524E-17</c:v>
                </c:pt>
                <c:pt idx="205">
                  <c:v>3.9139271047700104E-17</c:v>
                </c:pt>
                <c:pt idx="206">
                  <c:v>3.9335351875050685E-17</c:v>
                </c:pt>
                <c:pt idx="207">
                  <c:v>3.9531432702401271E-17</c:v>
                </c:pt>
                <c:pt idx="208">
                  <c:v>3.9727513529751845E-17</c:v>
                </c:pt>
                <c:pt idx="209">
                  <c:v>3.9923594357102426E-17</c:v>
                </c:pt>
                <c:pt idx="210">
                  <c:v>4.0119675184453006E-17</c:v>
                </c:pt>
                <c:pt idx="211">
                  <c:v>4.0315756011803592E-17</c:v>
                </c:pt>
                <c:pt idx="212">
                  <c:v>4.0511836839154167E-17</c:v>
                </c:pt>
                <c:pt idx="213">
                  <c:v>4.0707917666504747E-17</c:v>
                </c:pt>
                <c:pt idx="214">
                  <c:v>4.0903998493855333E-17</c:v>
                </c:pt>
                <c:pt idx="215">
                  <c:v>4.1100079321205914E-17</c:v>
                </c:pt>
                <c:pt idx="216">
                  <c:v>4.1296160148556488E-17</c:v>
                </c:pt>
                <c:pt idx="217">
                  <c:v>4.1492240975907068E-17</c:v>
                </c:pt>
                <c:pt idx="218">
                  <c:v>4.1688321803257655E-17</c:v>
                </c:pt>
                <c:pt idx="219">
                  <c:v>4.1884402630608235E-17</c:v>
                </c:pt>
                <c:pt idx="220">
                  <c:v>4.2080483457958809E-17</c:v>
                </c:pt>
                <c:pt idx="221">
                  <c:v>4.2276564285309389E-17</c:v>
                </c:pt>
                <c:pt idx="222">
                  <c:v>4.2472645112659976E-17</c:v>
                </c:pt>
                <c:pt idx="223">
                  <c:v>4.2668725940010556E-17</c:v>
                </c:pt>
                <c:pt idx="224">
                  <c:v>4.286480676736113E-17</c:v>
                </c:pt>
                <c:pt idx="225">
                  <c:v>4.306088759471171E-17</c:v>
                </c:pt>
                <c:pt idx="226">
                  <c:v>4.3256968422062297E-17</c:v>
                </c:pt>
                <c:pt idx="227">
                  <c:v>4.3453049249412877E-17</c:v>
                </c:pt>
                <c:pt idx="228">
                  <c:v>4.3649130076763451E-17</c:v>
                </c:pt>
                <c:pt idx="229">
                  <c:v>4.3845210904114038E-17</c:v>
                </c:pt>
                <c:pt idx="230">
                  <c:v>4.4041291731464618E-17</c:v>
                </c:pt>
                <c:pt idx="231">
                  <c:v>4.4237372558815198E-17</c:v>
                </c:pt>
                <c:pt idx="232">
                  <c:v>4.4433453386165773E-17</c:v>
                </c:pt>
                <c:pt idx="233">
                  <c:v>4.4629534213516359E-17</c:v>
                </c:pt>
                <c:pt idx="234">
                  <c:v>4.4825615040866939E-17</c:v>
                </c:pt>
                <c:pt idx="235">
                  <c:v>4.502169586821752E-17</c:v>
                </c:pt>
                <c:pt idx="236">
                  <c:v>4.5217776695568094E-17</c:v>
                </c:pt>
                <c:pt idx="237">
                  <c:v>4.541385752291868E-17</c:v>
                </c:pt>
                <c:pt idx="238">
                  <c:v>4.5609938350269261E-17</c:v>
                </c:pt>
                <c:pt idx="239">
                  <c:v>4.5806019177619841E-17</c:v>
                </c:pt>
                <c:pt idx="240">
                  <c:v>4.6002100004970415E-17</c:v>
                </c:pt>
                <c:pt idx="241">
                  <c:v>4.6198180832321001E-17</c:v>
                </c:pt>
                <c:pt idx="242">
                  <c:v>4.6394261659671582E-17</c:v>
                </c:pt>
                <c:pt idx="243">
                  <c:v>4.6590342487022162E-17</c:v>
                </c:pt>
                <c:pt idx="244">
                  <c:v>4.6786423314372748E-17</c:v>
                </c:pt>
                <c:pt idx="245">
                  <c:v>4.6982504141723323E-17</c:v>
                </c:pt>
                <c:pt idx="246">
                  <c:v>4.7178584969073903E-17</c:v>
                </c:pt>
                <c:pt idx="247">
                  <c:v>4.7374665796424483E-17</c:v>
                </c:pt>
                <c:pt idx="248">
                  <c:v>4.757074662377507E-17</c:v>
                </c:pt>
                <c:pt idx="249">
                  <c:v>4.7766827451125644E-17</c:v>
                </c:pt>
                <c:pt idx="250">
                  <c:v>4.7962908278476224E-17</c:v>
                </c:pt>
                <c:pt idx="251">
                  <c:v>4.8158989105826804E-17</c:v>
                </c:pt>
                <c:pt idx="252">
                  <c:v>4.8355069933177391E-17</c:v>
                </c:pt>
                <c:pt idx="253">
                  <c:v>4.8551150760527965E-17</c:v>
                </c:pt>
                <c:pt idx="254">
                  <c:v>4.8747231587878545E-17</c:v>
                </c:pt>
                <c:pt idx="255">
                  <c:v>4.8943312415229132E-17</c:v>
                </c:pt>
                <c:pt idx="256">
                  <c:v>4.9139393242579712E-17</c:v>
                </c:pt>
                <c:pt idx="257">
                  <c:v>4.9335474069930286E-17</c:v>
                </c:pt>
                <c:pt idx="258">
                  <c:v>4.9531554897280867E-17</c:v>
                </c:pt>
                <c:pt idx="259">
                  <c:v>4.9727635724631453E-17</c:v>
                </c:pt>
                <c:pt idx="260">
                  <c:v>4.9923716551982033E-17</c:v>
                </c:pt>
                <c:pt idx="261">
                  <c:v>5.0119797379332607E-17</c:v>
                </c:pt>
                <c:pt idx="262">
                  <c:v>5.0315878206683188E-17</c:v>
                </c:pt>
                <c:pt idx="263">
                  <c:v>5.0511959034033774E-17</c:v>
                </c:pt>
                <c:pt idx="264">
                  <c:v>5.0708039861384354E-17</c:v>
                </c:pt>
                <c:pt idx="265">
                  <c:v>5.0904120688734929E-17</c:v>
                </c:pt>
                <c:pt idx="266">
                  <c:v>5.1100201516085509E-17</c:v>
                </c:pt>
                <c:pt idx="267">
                  <c:v>5.1296282343436095E-17</c:v>
                </c:pt>
                <c:pt idx="268">
                  <c:v>5.1492363170786676E-17</c:v>
                </c:pt>
                <c:pt idx="269">
                  <c:v>5.1688443443026031E-17</c:v>
                </c:pt>
                <c:pt idx="270">
                  <c:v>5.1884524270376617E-17</c:v>
                </c:pt>
                <c:pt idx="271">
                  <c:v>5.2080605097727191E-17</c:v>
                </c:pt>
                <c:pt idx="272">
                  <c:v>5.2276685925077771E-17</c:v>
                </c:pt>
                <c:pt idx="273">
                  <c:v>5.2472766752428352E-17</c:v>
                </c:pt>
                <c:pt idx="274">
                  <c:v>5.2668847579778938E-17</c:v>
                </c:pt>
                <c:pt idx="275">
                  <c:v>5.2864928407129512E-17</c:v>
                </c:pt>
                <c:pt idx="276">
                  <c:v>5.3061009234480093E-17</c:v>
                </c:pt>
                <c:pt idx="277">
                  <c:v>5.3257090061830673E-17</c:v>
                </c:pt>
                <c:pt idx="278">
                  <c:v>5.3453170889181259E-17</c:v>
                </c:pt>
                <c:pt idx="279">
                  <c:v>5.3649251716531834E-17</c:v>
                </c:pt>
                <c:pt idx="280">
                  <c:v>5.3845332543882414E-17</c:v>
                </c:pt>
                <c:pt idx="281">
                  <c:v>5.4041413371233E-17</c:v>
                </c:pt>
                <c:pt idx="282">
                  <c:v>5.4237494198583581E-17</c:v>
                </c:pt>
                <c:pt idx="283">
                  <c:v>5.4433575025934155E-17</c:v>
                </c:pt>
                <c:pt idx="284">
                  <c:v>5.4629655853284735E-17</c:v>
                </c:pt>
                <c:pt idx="285">
                  <c:v>5.4825736680635322E-17</c:v>
                </c:pt>
                <c:pt idx="286">
                  <c:v>5.5021817507985902E-17</c:v>
                </c:pt>
                <c:pt idx="287">
                  <c:v>5.5217898335336476E-17</c:v>
                </c:pt>
                <c:pt idx="288">
                  <c:v>5.5413979162687056E-17</c:v>
                </c:pt>
                <c:pt idx="289">
                  <c:v>5.5610059990037643E-17</c:v>
                </c:pt>
                <c:pt idx="290">
                  <c:v>5.5806140817388217E-17</c:v>
                </c:pt>
                <c:pt idx="291">
                  <c:v>5.6002221644738803E-17</c:v>
                </c:pt>
                <c:pt idx="292">
                  <c:v>5.619830247208939E-17</c:v>
                </c:pt>
                <c:pt idx="293">
                  <c:v>5.6394383299439964E-17</c:v>
                </c:pt>
                <c:pt idx="294">
                  <c:v>5.6590464126790538E-17</c:v>
                </c:pt>
                <c:pt idx="295">
                  <c:v>5.6786544954141124E-17</c:v>
                </c:pt>
                <c:pt idx="296">
                  <c:v>5.6982625781491711E-17</c:v>
                </c:pt>
                <c:pt idx="297">
                  <c:v>5.7178706608842285E-17</c:v>
                </c:pt>
                <c:pt idx="298">
                  <c:v>5.7374787436192859E-17</c:v>
                </c:pt>
                <c:pt idx="299">
                  <c:v>5.7570868263543446E-17</c:v>
                </c:pt>
                <c:pt idx="300">
                  <c:v>5.7766949090894032E-17</c:v>
                </c:pt>
                <c:pt idx="301">
                  <c:v>5.7963029918244606E-17</c:v>
                </c:pt>
                <c:pt idx="302">
                  <c:v>5.815911074559518E-17</c:v>
                </c:pt>
                <c:pt idx="303">
                  <c:v>5.8355191572945767E-17</c:v>
                </c:pt>
                <c:pt idx="304">
                  <c:v>5.8551272400296353E-17</c:v>
                </c:pt>
                <c:pt idx="305">
                  <c:v>5.8747353227646927E-17</c:v>
                </c:pt>
                <c:pt idx="306">
                  <c:v>5.8943434054997502E-17</c:v>
                </c:pt>
                <c:pt idx="307">
                  <c:v>5.9139514882348088E-17</c:v>
                </c:pt>
                <c:pt idx="308">
                  <c:v>5.9335595709698675E-17</c:v>
                </c:pt>
                <c:pt idx="309">
                  <c:v>5.9531676537049249E-17</c:v>
                </c:pt>
                <c:pt idx="310">
                  <c:v>5.9727757364399823E-17</c:v>
                </c:pt>
                <c:pt idx="311">
                  <c:v>5.9923838191750409E-17</c:v>
                </c:pt>
                <c:pt idx="312">
                  <c:v>6.0119919019100996E-17</c:v>
                </c:pt>
                <c:pt idx="313">
                  <c:v>6.031599984645157E-17</c:v>
                </c:pt>
                <c:pt idx="314">
                  <c:v>6.0512080673802144E-17</c:v>
                </c:pt>
                <c:pt idx="315">
                  <c:v>6.070816150115273E-17</c:v>
                </c:pt>
                <c:pt idx="316">
                  <c:v>6.0904242328503317E-17</c:v>
                </c:pt>
                <c:pt idx="317">
                  <c:v>6.1100323155853891E-17</c:v>
                </c:pt>
                <c:pt idx="318">
                  <c:v>6.1296403983204478E-17</c:v>
                </c:pt>
                <c:pt idx="319">
                  <c:v>6.1492484810555052E-17</c:v>
                </c:pt>
                <c:pt idx="320">
                  <c:v>6.1688565637905638E-17</c:v>
                </c:pt>
                <c:pt idx="321">
                  <c:v>6.1884646465256212E-17</c:v>
                </c:pt>
                <c:pt idx="322">
                  <c:v>6.2080727292606799E-17</c:v>
                </c:pt>
                <c:pt idx="323">
                  <c:v>6.2276808119957373E-17</c:v>
                </c:pt>
                <c:pt idx="324">
                  <c:v>6.2472888947307959E-17</c:v>
                </c:pt>
                <c:pt idx="325">
                  <c:v>6.2668969774658533E-17</c:v>
                </c:pt>
                <c:pt idx="326">
                  <c:v>6.286505060200912E-17</c:v>
                </c:pt>
                <c:pt idx="327">
                  <c:v>6.3061131429359694E-17</c:v>
                </c:pt>
                <c:pt idx="328">
                  <c:v>6.3257212256710281E-17</c:v>
                </c:pt>
                <c:pt idx="329">
                  <c:v>6.3453293084060855E-17</c:v>
                </c:pt>
                <c:pt idx="330">
                  <c:v>6.3649373911411441E-17</c:v>
                </c:pt>
                <c:pt idx="331">
                  <c:v>6.3845454738762015E-17</c:v>
                </c:pt>
                <c:pt idx="332">
                  <c:v>6.4041535566112602E-17</c:v>
                </c:pt>
                <c:pt idx="333">
                  <c:v>6.4237616393463188E-17</c:v>
                </c:pt>
                <c:pt idx="334">
                  <c:v>6.4433697220813762E-17</c:v>
                </c:pt>
                <c:pt idx="335">
                  <c:v>6.4629778048164336E-17</c:v>
                </c:pt>
                <c:pt idx="336">
                  <c:v>6.4825858875514923E-17</c:v>
                </c:pt>
                <c:pt idx="337">
                  <c:v>6.5021939702865509E-17</c:v>
                </c:pt>
                <c:pt idx="338">
                  <c:v>6.5218020530216084E-17</c:v>
                </c:pt>
                <c:pt idx="339">
                  <c:v>6.5414101357566658E-17</c:v>
                </c:pt>
                <c:pt idx="340">
                  <c:v>6.5610182184917244E-17</c:v>
                </c:pt>
                <c:pt idx="341">
                  <c:v>6.5806263012267831E-17</c:v>
                </c:pt>
                <c:pt idx="342">
                  <c:v>6.6002343839618405E-17</c:v>
                </c:pt>
                <c:pt idx="343">
                  <c:v>6.6198424666968979E-17</c:v>
                </c:pt>
                <c:pt idx="344">
                  <c:v>6.6394505494319565E-17</c:v>
                </c:pt>
                <c:pt idx="345">
                  <c:v>6.6590586321670152E-17</c:v>
                </c:pt>
                <c:pt idx="346">
                  <c:v>6.6786667149020726E-17</c:v>
                </c:pt>
                <c:pt idx="347">
                  <c:v>6.69827479763713E-17</c:v>
                </c:pt>
                <c:pt idx="348">
                  <c:v>6.7178828803721887E-17</c:v>
                </c:pt>
                <c:pt idx="349">
                  <c:v>6.7374909631072473E-17</c:v>
                </c:pt>
                <c:pt idx="350">
                  <c:v>6.7570990458423047E-17</c:v>
                </c:pt>
                <c:pt idx="351">
                  <c:v>6.7767071285773621E-17</c:v>
                </c:pt>
                <c:pt idx="352">
                  <c:v>6.7963152113124208E-17</c:v>
                </c:pt>
                <c:pt idx="353">
                  <c:v>6.8159232940474794E-17</c:v>
                </c:pt>
                <c:pt idx="354">
                  <c:v>6.8355313767825368E-17</c:v>
                </c:pt>
                <c:pt idx="355">
                  <c:v>6.8551394595175942E-17</c:v>
                </c:pt>
                <c:pt idx="356">
                  <c:v>6.8747475422526529E-17</c:v>
                </c:pt>
                <c:pt idx="357">
                  <c:v>6.8943556249877115E-17</c:v>
                </c:pt>
                <c:pt idx="358">
                  <c:v>6.913963707722769E-17</c:v>
                </c:pt>
                <c:pt idx="359">
                  <c:v>6.9335717904578276E-17</c:v>
                </c:pt>
                <c:pt idx="360">
                  <c:v>6.953179873192885E-17</c:v>
                </c:pt>
                <c:pt idx="361">
                  <c:v>6.9727879559279437E-17</c:v>
                </c:pt>
                <c:pt idx="362">
                  <c:v>6.9923960386630011E-17</c:v>
                </c:pt>
                <c:pt idx="363">
                  <c:v>7.0120041213980597E-17</c:v>
                </c:pt>
                <c:pt idx="364">
                  <c:v>7.0316122041331171E-17</c:v>
                </c:pt>
                <c:pt idx="365">
                  <c:v>7.0512202868681758E-17</c:v>
                </c:pt>
                <c:pt idx="366">
                  <c:v>7.0708283696032332E-17</c:v>
                </c:pt>
                <c:pt idx="367">
                  <c:v>7.0904364523382918E-17</c:v>
                </c:pt>
                <c:pt idx="368">
                  <c:v>7.1100445350733493E-17</c:v>
                </c:pt>
                <c:pt idx="369">
                  <c:v>7.1296526178084079E-17</c:v>
                </c:pt>
                <c:pt idx="370">
                  <c:v>7.1492607005434653E-17</c:v>
                </c:pt>
                <c:pt idx="371">
                  <c:v>7.168868783278524E-17</c:v>
                </c:pt>
                <c:pt idx="372">
                  <c:v>7.1884768660135814E-17</c:v>
                </c:pt>
                <c:pt idx="373">
                  <c:v>7.20808494874864E-17</c:v>
                </c:pt>
                <c:pt idx="374">
                  <c:v>7.2276930314836987E-17</c:v>
                </c:pt>
                <c:pt idx="375">
                  <c:v>7.2473011142187561E-17</c:v>
                </c:pt>
                <c:pt idx="376">
                  <c:v>7.2669091969538135E-17</c:v>
                </c:pt>
                <c:pt idx="377">
                  <c:v>7.2865172796888721E-17</c:v>
                </c:pt>
                <c:pt idx="378">
                  <c:v>7.3061253624239308E-17</c:v>
                </c:pt>
                <c:pt idx="379">
                  <c:v>7.3257334451589882E-17</c:v>
                </c:pt>
                <c:pt idx="380">
                  <c:v>7.3453415278940456E-17</c:v>
                </c:pt>
                <c:pt idx="381">
                  <c:v>7.3649496106291043E-17</c:v>
                </c:pt>
                <c:pt idx="382">
                  <c:v>7.3845576933641629E-17</c:v>
                </c:pt>
                <c:pt idx="383">
                  <c:v>7.4041657760992203E-17</c:v>
                </c:pt>
                <c:pt idx="384">
                  <c:v>7.4237738588342777E-17</c:v>
                </c:pt>
                <c:pt idx="385">
                  <c:v>7.4433819415693364E-17</c:v>
                </c:pt>
                <c:pt idx="386">
                  <c:v>7.462990024304395E-17</c:v>
                </c:pt>
                <c:pt idx="387">
                  <c:v>7.4825981070394524E-17</c:v>
                </c:pt>
                <c:pt idx="388">
                  <c:v>7.5022061897745099E-17</c:v>
                </c:pt>
                <c:pt idx="389">
                  <c:v>7.5218142725095685E-17</c:v>
                </c:pt>
                <c:pt idx="390">
                  <c:v>7.5414223552446259E-17</c:v>
                </c:pt>
                <c:pt idx="391">
                  <c:v>7.5610304379796846E-17</c:v>
                </c:pt>
                <c:pt idx="392">
                  <c:v>7.5806385207147432E-17</c:v>
                </c:pt>
                <c:pt idx="393">
                  <c:v>7.6002466034498006E-17</c:v>
                </c:pt>
                <c:pt idx="394">
                  <c:v>7.6198546861848593E-17</c:v>
                </c:pt>
                <c:pt idx="395">
                  <c:v>7.6394627689199179E-17</c:v>
                </c:pt>
                <c:pt idx="396">
                  <c:v>7.6590708516549741E-17</c:v>
                </c:pt>
                <c:pt idx="397">
                  <c:v>7.6786789343900327E-17</c:v>
                </c:pt>
                <c:pt idx="398">
                  <c:v>7.6982870171250914E-17</c:v>
                </c:pt>
                <c:pt idx="399">
                  <c:v>7.7178950998601488E-17</c:v>
                </c:pt>
                <c:pt idx="400">
                  <c:v>7.7375031825952074E-17</c:v>
                </c:pt>
                <c:pt idx="401">
                  <c:v>7.7571112653302649E-17</c:v>
                </c:pt>
                <c:pt idx="402">
                  <c:v>7.7767193480653235E-17</c:v>
                </c:pt>
                <c:pt idx="403">
                  <c:v>7.7963274308003822E-17</c:v>
                </c:pt>
                <c:pt idx="404">
                  <c:v>7.8159355135354383E-17</c:v>
                </c:pt>
                <c:pt idx="405">
                  <c:v>7.835543596270497E-17</c:v>
                </c:pt>
                <c:pt idx="406">
                  <c:v>7.8551516790055556E-17</c:v>
                </c:pt>
                <c:pt idx="407">
                  <c:v>7.874759761740613E-17</c:v>
                </c:pt>
                <c:pt idx="408">
                  <c:v>7.8943678444756717E-17</c:v>
                </c:pt>
                <c:pt idx="409">
                  <c:v>7.9139759272107291E-17</c:v>
                </c:pt>
                <c:pt idx="410">
                  <c:v>7.9335840099457877E-17</c:v>
                </c:pt>
                <c:pt idx="411">
                  <c:v>7.9531920926808464E-17</c:v>
                </c:pt>
                <c:pt idx="412">
                  <c:v>7.9728001754159026E-17</c:v>
                </c:pt>
                <c:pt idx="413">
                  <c:v>7.9924082581509612E-17</c:v>
                </c:pt>
                <c:pt idx="414">
                  <c:v>8.0120163408860199E-17</c:v>
                </c:pt>
                <c:pt idx="415">
                  <c:v>8.0316244236210773E-17</c:v>
                </c:pt>
                <c:pt idx="416">
                  <c:v>8.0512325063561359E-17</c:v>
                </c:pt>
                <c:pt idx="417">
                  <c:v>8.0708405890911946E-17</c:v>
                </c:pt>
                <c:pt idx="418">
                  <c:v>8.090448671826252E-17</c:v>
                </c:pt>
                <c:pt idx="419">
                  <c:v>8.1100567545613106E-17</c:v>
                </c:pt>
                <c:pt idx="420">
                  <c:v>8.1296648372963668E-17</c:v>
                </c:pt>
                <c:pt idx="421">
                  <c:v>8.1492729200314255E-17</c:v>
                </c:pt>
                <c:pt idx="422">
                  <c:v>8.1688810027664841E-17</c:v>
                </c:pt>
                <c:pt idx="423">
                  <c:v>8.1884890855015415E-17</c:v>
                </c:pt>
                <c:pt idx="424">
                  <c:v>8.2080971682366002E-17</c:v>
                </c:pt>
                <c:pt idx="425">
                  <c:v>8.2277052509716588E-17</c:v>
                </c:pt>
                <c:pt idx="426">
                  <c:v>8.2473133337067162E-17</c:v>
                </c:pt>
                <c:pt idx="427">
                  <c:v>8.2669214164417749E-17</c:v>
                </c:pt>
                <c:pt idx="428">
                  <c:v>8.2865294991768335E-17</c:v>
                </c:pt>
                <c:pt idx="429">
                  <c:v>8.3061375819118897E-17</c:v>
                </c:pt>
                <c:pt idx="430">
                  <c:v>8.3257456646469483E-17</c:v>
                </c:pt>
                <c:pt idx="431">
                  <c:v>8.3453537473820058E-17</c:v>
                </c:pt>
                <c:pt idx="432">
                  <c:v>8.3649618301170644E-17</c:v>
                </c:pt>
                <c:pt idx="433">
                  <c:v>8.3845699128521231E-17</c:v>
                </c:pt>
                <c:pt idx="434">
                  <c:v>8.4041779955871805E-17</c:v>
                </c:pt>
                <c:pt idx="435">
                  <c:v>8.4237860783222391E-17</c:v>
                </c:pt>
                <c:pt idx="436">
                  <c:v>8.4433941610572978E-17</c:v>
                </c:pt>
                <c:pt idx="437">
                  <c:v>8.4630022437923539E-17</c:v>
                </c:pt>
                <c:pt idx="438">
                  <c:v>8.4826103265274126E-17</c:v>
                </c:pt>
                <c:pt idx="439">
                  <c:v>8.5022184092624712E-17</c:v>
                </c:pt>
                <c:pt idx="440">
                  <c:v>8.5218264919975286E-17</c:v>
                </c:pt>
                <c:pt idx="441">
                  <c:v>8.5414345747325873E-17</c:v>
                </c:pt>
                <c:pt idx="442">
                  <c:v>8.5610426574676447E-17</c:v>
                </c:pt>
                <c:pt idx="443">
                  <c:v>8.5806507402027034E-17</c:v>
                </c:pt>
                <c:pt idx="444">
                  <c:v>8.600258822937762E-17</c:v>
                </c:pt>
                <c:pt idx="445">
                  <c:v>8.6198669056728182E-17</c:v>
                </c:pt>
                <c:pt idx="446">
                  <c:v>8.6394749884078768E-17</c:v>
                </c:pt>
                <c:pt idx="447">
                  <c:v>8.6590830711429355E-17</c:v>
                </c:pt>
                <c:pt idx="448">
                  <c:v>8.6786911538779929E-17</c:v>
                </c:pt>
                <c:pt idx="449">
                  <c:v>8.6982992366130515E-17</c:v>
                </c:pt>
                <c:pt idx="450">
                  <c:v>8.7179073193481089E-17</c:v>
                </c:pt>
                <c:pt idx="451">
                  <c:v>8.7375154020831676E-17</c:v>
                </c:pt>
                <c:pt idx="452">
                  <c:v>8.7571234848182262E-17</c:v>
                </c:pt>
                <c:pt idx="453">
                  <c:v>8.7767315675532824E-17</c:v>
                </c:pt>
                <c:pt idx="454">
                  <c:v>8.7963396502883411E-17</c:v>
                </c:pt>
                <c:pt idx="455">
                  <c:v>8.8159477330233997E-17</c:v>
                </c:pt>
                <c:pt idx="456">
                  <c:v>8.8355558157584571E-17</c:v>
                </c:pt>
                <c:pt idx="457">
                  <c:v>8.8551638984935158E-17</c:v>
                </c:pt>
                <c:pt idx="458">
                  <c:v>8.8747719812285744E-17</c:v>
                </c:pt>
                <c:pt idx="459">
                  <c:v>8.8943800639636318E-17</c:v>
                </c:pt>
                <c:pt idx="460">
                  <c:v>8.9139881466986905E-17</c:v>
                </c:pt>
                <c:pt idx="461">
                  <c:v>8.9335962294337467E-17</c:v>
                </c:pt>
                <c:pt idx="462">
                  <c:v>8.9532043121688053E-17</c:v>
                </c:pt>
                <c:pt idx="463">
                  <c:v>8.972812394903864E-17</c:v>
                </c:pt>
                <c:pt idx="464">
                  <c:v>8.9924204776389214E-17</c:v>
                </c:pt>
                <c:pt idx="465">
                  <c:v>9.01202856037398E-17</c:v>
                </c:pt>
                <c:pt idx="466">
                  <c:v>9.0316365875979161E-17</c:v>
                </c:pt>
                <c:pt idx="467">
                  <c:v>9.0512446703329735E-17</c:v>
                </c:pt>
                <c:pt idx="468">
                  <c:v>9.0708527530680322E-17</c:v>
                </c:pt>
                <c:pt idx="469">
                  <c:v>9.0904608358030908E-17</c:v>
                </c:pt>
                <c:pt idx="470">
                  <c:v>9.110068918538147E-17</c:v>
                </c:pt>
                <c:pt idx="471">
                  <c:v>9.1296770012732057E-17</c:v>
                </c:pt>
                <c:pt idx="472">
                  <c:v>9.1492850840082631E-17</c:v>
                </c:pt>
                <c:pt idx="473">
                  <c:v>9.1688931667433217E-17</c:v>
                </c:pt>
                <c:pt idx="474">
                  <c:v>9.1885012494783804E-17</c:v>
                </c:pt>
                <c:pt idx="475">
                  <c:v>9.2081093322134378E-17</c:v>
                </c:pt>
                <c:pt idx="476">
                  <c:v>9.2277174149484964E-17</c:v>
                </c:pt>
                <c:pt idx="477">
                  <c:v>9.2473254976835551E-17</c:v>
                </c:pt>
                <c:pt idx="478">
                  <c:v>9.2669335804186112E-17</c:v>
                </c:pt>
                <c:pt idx="479">
                  <c:v>9.2865416631536699E-17</c:v>
                </c:pt>
                <c:pt idx="480">
                  <c:v>9.3061497458887285E-17</c:v>
                </c:pt>
                <c:pt idx="481">
                  <c:v>9.325757828623786E-17</c:v>
                </c:pt>
                <c:pt idx="482">
                  <c:v>9.3453659113588446E-17</c:v>
                </c:pt>
                <c:pt idx="483">
                  <c:v>9.364973994093902E-17</c:v>
                </c:pt>
                <c:pt idx="484">
                  <c:v>9.3845820768289607E-17</c:v>
                </c:pt>
                <c:pt idx="485">
                  <c:v>9.4041901595640193E-17</c:v>
                </c:pt>
                <c:pt idx="486">
                  <c:v>9.4237982422990755E-17</c:v>
                </c:pt>
                <c:pt idx="487">
                  <c:v>9.4434063250341341E-17</c:v>
                </c:pt>
                <c:pt idx="488">
                  <c:v>9.4630144077691928E-17</c:v>
                </c:pt>
                <c:pt idx="489">
                  <c:v>9.4826224905042502E-17</c:v>
                </c:pt>
                <c:pt idx="490">
                  <c:v>9.5022305732393088E-17</c:v>
                </c:pt>
                <c:pt idx="491">
                  <c:v>9.5218386559743675E-17</c:v>
                </c:pt>
                <c:pt idx="492">
                  <c:v>9.5414467387094249E-17</c:v>
                </c:pt>
                <c:pt idx="493">
                  <c:v>9.5610548214444835E-17</c:v>
                </c:pt>
                <c:pt idx="494">
                  <c:v>9.5806629041795397E-17</c:v>
                </c:pt>
                <c:pt idx="495">
                  <c:v>9.6002709869145984E-17</c:v>
                </c:pt>
                <c:pt idx="496">
                  <c:v>9.619879069649657E-17</c:v>
                </c:pt>
                <c:pt idx="497">
                  <c:v>9.6394871523847144E-17</c:v>
                </c:pt>
                <c:pt idx="498">
                  <c:v>9.6590952351197731E-17</c:v>
                </c:pt>
                <c:pt idx="499">
                  <c:v>9.6787033178548317E-17</c:v>
                </c:pt>
                <c:pt idx="500">
                  <c:v>9.6983114005898891E-17</c:v>
                </c:pt>
                <c:pt idx="501">
                  <c:v>9.7179194833249478E-17</c:v>
                </c:pt>
                <c:pt idx="502">
                  <c:v>9.7375275660600064E-17</c:v>
                </c:pt>
                <c:pt idx="503">
                  <c:v>9.7571356487950626E-17</c:v>
                </c:pt>
                <c:pt idx="504">
                  <c:v>9.7767437315301213E-17</c:v>
                </c:pt>
                <c:pt idx="505">
                  <c:v>9.7963518142651787E-17</c:v>
                </c:pt>
                <c:pt idx="506">
                  <c:v>9.8159598970002373E-17</c:v>
                </c:pt>
                <c:pt idx="507">
                  <c:v>9.835567979735296E-17</c:v>
                </c:pt>
                <c:pt idx="508">
                  <c:v>9.8551760624703534E-17</c:v>
                </c:pt>
                <c:pt idx="509">
                  <c:v>9.874784145205412E-17</c:v>
                </c:pt>
                <c:pt idx="510">
                  <c:v>9.8943922279404707E-17</c:v>
                </c:pt>
                <c:pt idx="511">
                  <c:v>9.9140003106755269E-17</c:v>
                </c:pt>
                <c:pt idx="512">
                  <c:v>9.9336083934105855E-17</c:v>
                </c:pt>
                <c:pt idx="513">
                  <c:v>9.9532164761456429E-17</c:v>
                </c:pt>
                <c:pt idx="514">
                  <c:v>9.9728245588807016E-17</c:v>
                </c:pt>
                <c:pt idx="515">
                  <c:v>9.9924326416157602E-17</c:v>
                </c:pt>
                <c:pt idx="516">
                  <c:v>1.0012040724350818E-16</c:v>
                </c:pt>
                <c:pt idx="517">
                  <c:v>1.0031648807085876E-16</c:v>
                </c:pt>
                <c:pt idx="518">
                  <c:v>1.0051256889820935E-16</c:v>
                </c:pt>
                <c:pt idx="519">
                  <c:v>1.0070864972555991E-16</c:v>
                </c:pt>
                <c:pt idx="520">
                  <c:v>1.009047305529105E-16</c:v>
                </c:pt>
                <c:pt idx="521">
                  <c:v>1.0110081138026108E-16</c:v>
                </c:pt>
                <c:pt idx="522">
                  <c:v>1.0129689220761166E-16</c:v>
                </c:pt>
                <c:pt idx="523">
                  <c:v>1.0149297303496224E-16</c:v>
                </c:pt>
                <c:pt idx="524">
                  <c:v>1.0168905386231282E-16</c:v>
                </c:pt>
                <c:pt idx="525">
                  <c:v>1.0188513468966341E-16</c:v>
                </c:pt>
                <c:pt idx="526">
                  <c:v>1.0208121551701399E-16</c:v>
                </c:pt>
                <c:pt idx="527">
                  <c:v>1.0227729634436455E-16</c:v>
                </c:pt>
                <c:pt idx="528">
                  <c:v>1.0247337717171514E-16</c:v>
                </c:pt>
                <c:pt idx="529">
                  <c:v>1.0266945799906573E-16</c:v>
                </c:pt>
                <c:pt idx="530">
                  <c:v>1.028655388264163E-16</c:v>
                </c:pt>
                <c:pt idx="531">
                  <c:v>1.0306161965376689E-16</c:v>
                </c:pt>
                <c:pt idx="532">
                  <c:v>1.0325770048111747E-16</c:v>
                </c:pt>
                <c:pt idx="533">
                  <c:v>1.0345378130846805E-16</c:v>
                </c:pt>
                <c:pt idx="534">
                  <c:v>1.0364986213581863E-16</c:v>
                </c:pt>
                <c:pt idx="535">
                  <c:v>1.038459429631692E-16</c:v>
                </c:pt>
                <c:pt idx="536">
                  <c:v>1.0404202379051978E-16</c:v>
                </c:pt>
                <c:pt idx="537">
                  <c:v>1.0423810461787037E-16</c:v>
                </c:pt>
                <c:pt idx="538">
                  <c:v>1.0443418544522094E-16</c:v>
                </c:pt>
                <c:pt idx="539">
                  <c:v>1.0463026627257153E-16</c:v>
                </c:pt>
                <c:pt idx="540">
                  <c:v>1.0482634709992212E-16</c:v>
                </c:pt>
                <c:pt idx="541">
                  <c:v>1.0502242792727269E-16</c:v>
                </c:pt>
                <c:pt idx="542">
                  <c:v>1.0521850875462328E-16</c:v>
                </c:pt>
                <c:pt idx="543">
                  <c:v>1.0541458958197386E-16</c:v>
                </c:pt>
                <c:pt idx="544">
                  <c:v>1.0561067040932442E-16</c:v>
                </c:pt>
                <c:pt idx="545">
                  <c:v>1.0580675123667501E-16</c:v>
                </c:pt>
                <c:pt idx="546">
                  <c:v>1.0600283206402559E-16</c:v>
                </c:pt>
                <c:pt idx="547">
                  <c:v>1.0619891289137617E-16</c:v>
                </c:pt>
                <c:pt idx="548">
                  <c:v>1.0639499371872676E-16</c:v>
                </c:pt>
                <c:pt idx="549">
                  <c:v>1.0659107454607733E-16</c:v>
                </c:pt>
                <c:pt idx="550">
                  <c:v>1.0678715537342792E-16</c:v>
                </c:pt>
                <c:pt idx="551">
                  <c:v>1.0698323620077851E-16</c:v>
                </c:pt>
                <c:pt idx="552">
                  <c:v>1.0717931702812907E-16</c:v>
                </c:pt>
                <c:pt idx="553">
                  <c:v>1.0737539785547965E-16</c:v>
                </c:pt>
                <c:pt idx="554">
                  <c:v>1.0757147868283023E-16</c:v>
                </c:pt>
                <c:pt idx="555">
                  <c:v>1.0776755951018081E-16</c:v>
                </c:pt>
                <c:pt idx="556">
                  <c:v>1.079636403375314E-16</c:v>
                </c:pt>
                <c:pt idx="557">
                  <c:v>1.0815972116488197E-16</c:v>
                </c:pt>
                <c:pt idx="558">
                  <c:v>1.0835580199223256E-16</c:v>
                </c:pt>
                <c:pt idx="559">
                  <c:v>1.0855188281958315E-16</c:v>
                </c:pt>
                <c:pt idx="560">
                  <c:v>1.0874796364693371E-16</c:v>
                </c:pt>
                <c:pt idx="561">
                  <c:v>1.089440444742843E-16</c:v>
                </c:pt>
                <c:pt idx="562">
                  <c:v>1.0914012530163488E-16</c:v>
                </c:pt>
                <c:pt idx="563">
                  <c:v>1.0933620612898546E-16</c:v>
                </c:pt>
                <c:pt idx="564">
                  <c:v>1.0953228695633604E-16</c:v>
                </c:pt>
                <c:pt idx="565">
                  <c:v>1.0972836778368662E-16</c:v>
                </c:pt>
                <c:pt idx="566">
                  <c:v>1.099244486110372E-16</c:v>
                </c:pt>
                <c:pt idx="567">
                  <c:v>1.1012052943838779E-16</c:v>
                </c:pt>
                <c:pt idx="568">
                  <c:v>1.1031661026573835E-16</c:v>
                </c:pt>
                <c:pt idx="569">
                  <c:v>1.1051269109308894E-16</c:v>
                </c:pt>
                <c:pt idx="570">
                  <c:v>1.1070877192043952E-16</c:v>
                </c:pt>
                <c:pt idx="571">
                  <c:v>1.109048527477901E-16</c:v>
                </c:pt>
                <c:pt idx="572">
                  <c:v>1.111009335751407E-16</c:v>
                </c:pt>
                <c:pt idx="573">
                  <c:v>1.1129701440249128E-16</c:v>
                </c:pt>
                <c:pt idx="574">
                  <c:v>1.1149309522984185E-16</c:v>
                </c:pt>
                <c:pt idx="575">
                  <c:v>1.1168917605719243E-16</c:v>
                </c:pt>
                <c:pt idx="576">
                  <c:v>1.1188525688454299E-16</c:v>
                </c:pt>
                <c:pt idx="577">
                  <c:v>1.1208133771189358E-16</c:v>
                </c:pt>
                <c:pt idx="578">
                  <c:v>1.1227741853924417E-16</c:v>
                </c:pt>
                <c:pt idx="579">
                  <c:v>1.1247349936659475E-16</c:v>
                </c:pt>
                <c:pt idx="580">
                  <c:v>1.1266958019394534E-16</c:v>
                </c:pt>
                <c:pt idx="581">
                  <c:v>1.1286566102129593E-16</c:v>
                </c:pt>
                <c:pt idx="582">
                  <c:v>1.1306174184864649E-16</c:v>
                </c:pt>
                <c:pt idx="583">
                  <c:v>1.1325782267599707E-16</c:v>
                </c:pt>
                <c:pt idx="584">
                  <c:v>1.1345390350334766E-16</c:v>
                </c:pt>
                <c:pt idx="585">
                  <c:v>1.1364998433069822E-16</c:v>
                </c:pt>
                <c:pt idx="586">
                  <c:v>1.1384606515804881E-16</c:v>
                </c:pt>
                <c:pt idx="587">
                  <c:v>1.140421459853994E-16</c:v>
                </c:pt>
                <c:pt idx="588">
                  <c:v>1.1423822681274998E-16</c:v>
                </c:pt>
                <c:pt idx="589">
                  <c:v>1.1443430764010057E-16</c:v>
                </c:pt>
                <c:pt idx="590">
                  <c:v>1.1463038846745113E-16</c:v>
                </c:pt>
                <c:pt idx="591">
                  <c:v>1.1482646929480172E-16</c:v>
                </c:pt>
                <c:pt idx="592">
                  <c:v>1.150225501221523E-16</c:v>
                </c:pt>
                <c:pt idx="593">
                  <c:v>1.1521863094950287E-16</c:v>
                </c:pt>
                <c:pt idx="594">
                  <c:v>1.1541471177685345E-16</c:v>
                </c:pt>
                <c:pt idx="595">
                  <c:v>1.1561079260420404E-16</c:v>
                </c:pt>
                <c:pt idx="596">
                  <c:v>1.1580687343155462E-16</c:v>
                </c:pt>
                <c:pt idx="597">
                  <c:v>1.1600295425890521E-16</c:v>
                </c:pt>
                <c:pt idx="598">
                  <c:v>1.1619903508625577E-16</c:v>
                </c:pt>
                <c:pt idx="599">
                  <c:v>1.1639511591360636E-16</c:v>
                </c:pt>
                <c:pt idx="600">
                  <c:v>1.1659119674095695E-16</c:v>
                </c:pt>
                <c:pt idx="601">
                  <c:v>1.1678727701319629E-16</c:v>
                </c:pt>
                <c:pt idx="602">
                  <c:v>1.1698335784054688E-16</c:v>
                </c:pt>
                <c:pt idx="603">
                  <c:v>1.1717943866789747E-16</c:v>
                </c:pt>
                <c:pt idx="604">
                  <c:v>1.1737551949524803E-16</c:v>
                </c:pt>
                <c:pt idx="605">
                  <c:v>1.1757160032259862E-16</c:v>
                </c:pt>
                <c:pt idx="606">
                  <c:v>1.177676811499492E-16</c:v>
                </c:pt>
                <c:pt idx="607">
                  <c:v>1.1796376197729976E-16</c:v>
                </c:pt>
                <c:pt idx="608">
                  <c:v>1.1815984280465035E-16</c:v>
                </c:pt>
                <c:pt idx="609">
                  <c:v>1.1835592363200094E-16</c:v>
                </c:pt>
                <c:pt idx="610">
                  <c:v>1.1855200445935152E-16</c:v>
                </c:pt>
                <c:pt idx="611">
                  <c:v>1.1874808528670211E-16</c:v>
                </c:pt>
                <c:pt idx="612">
                  <c:v>1.1894416611405267E-16</c:v>
                </c:pt>
                <c:pt idx="613">
                  <c:v>1.1914024694140326E-16</c:v>
                </c:pt>
                <c:pt idx="614">
                  <c:v>1.1933632776875384E-16</c:v>
                </c:pt>
                <c:pt idx="615">
                  <c:v>1.1953240859610441E-16</c:v>
                </c:pt>
                <c:pt idx="616">
                  <c:v>1.1972848942345499E-16</c:v>
                </c:pt>
                <c:pt idx="617">
                  <c:v>1.1992457025080558E-16</c:v>
                </c:pt>
                <c:pt idx="618">
                  <c:v>1.2012065107815617E-16</c:v>
                </c:pt>
                <c:pt idx="619">
                  <c:v>1.2031673190550675E-16</c:v>
                </c:pt>
                <c:pt idx="620">
                  <c:v>1.2051281273285731E-16</c:v>
                </c:pt>
                <c:pt idx="621">
                  <c:v>1.207088935602079E-16</c:v>
                </c:pt>
                <c:pt idx="622">
                  <c:v>1.2090497438755849E-16</c:v>
                </c:pt>
                <c:pt idx="623">
                  <c:v>1.2110105521490905E-16</c:v>
                </c:pt>
                <c:pt idx="624">
                  <c:v>1.2129713604225964E-16</c:v>
                </c:pt>
                <c:pt idx="625">
                  <c:v>1.2149321686961022E-16</c:v>
                </c:pt>
                <c:pt idx="626">
                  <c:v>1.2168929769696081E-16</c:v>
                </c:pt>
                <c:pt idx="627">
                  <c:v>1.2188537852431139E-16</c:v>
                </c:pt>
                <c:pt idx="628">
                  <c:v>1.2208145935166196E-16</c:v>
                </c:pt>
                <c:pt idx="629">
                  <c:v>1.2227754017901254E-16</c:v>
                </c:pt>
                <c:pt idx="630">
                  <c:v>1.2247362100636313E-16</c:v>
                </c:pt>
                <c:pt idx="631">
                  <c:v>1.2266970183371369E-16</c:v>
                </c:pt>
                <c:pt idx="632">
                  <c:v>1.2286578266106428E-16</c:v>
                </c:pt>
                <c:pt idx="633">
                  <c:v>1.2306186348841486E-16</c:v>
                </c:pt>
                <c:pt idx="634">
                  <c:v>1.2325794431576545E-16</c:v>
                </c:pt>
                <c:pt idx="635">
                  <c:v>1.2345402514311604E-16</c:v>
                </c:pt>
                <c:pt idx="636">
                  <c:v>1.2365010597046662E-16</c:v>
                </c:pt>
                <c:pt idx="637">
                  <c:v>1.2384618679781719E-16</c:v>
                </c:pt>
                <c:pt idx="638">
                  <c:v>1.2404226762516777E-16</c:v>
                </c:pt>
                <c:pt idx="639">
                  <c:v>1.2423834845251833E-16</c:v>
                </c:pt>
                <c:pt idx="640">
                  <c:v>1.2443442927986892E-16</c:v>
                </c:pt>
                <c:pt idx="641">
                  <c:v>1.2463051010721951E-16</c:v>
                </c:pt>
                <c:pt idx="642">
                  <c:v>1.2482659093457009E-16</c:v>
                </c:pt>
                <c:pt idx="643">
                  <c:v>1.2502267176192068E-16</c:v>
                </c:pt>
                <c:pt idx="644">
                  <c:v>1.2521875258927127E-16</c:v>
                </c:pt>
                <c:pt idx="645">
                  <c:v>1.2541483341662183E-16</c:v>
                </c:pt>
                <c:pt idx="646">
                  <c:v>1.2561091424397241E-16</c:v>
                </c:pt>
                <c:pt idx="647">
                  <c:v>1.25806995071323E-16</c:v>
                </c:pt>
                <c:pt idx="648">
                  <c:v>1.2600307589867356E-16</c:v>
                </c:pt>
                <c:pt idx="649">
                  <c:v>1.2619915672602415E-16</c:v>
                </c:pt>
                <c:pt idx="650">
                  <c:v>1.2639523755337474E-16</c:v>
                </c:pt>
                <c:pt idx="651">
                  <c:v>1.2659131838072532E-16</c:v>
                </c:pt>
                <c:pt idx="652">
                  <c:v>1.2678739920807591E-16</c:v>
                </c:pt>
                <c:pt idx="653">
                  <c:v>1.2698348003542647E-16</c:v>
                </c:pt>
                <c:pt idx="654">
                  <c:v>1.2717956086277706E-16</c:v>
                </c:pt>
                <c:pt idx="655">
                  <c:v>1.2737564169012764E-16</c:v>
                </c:pt>
                <c:pt idx="656">
                  <c:v>1.2757172251747821E-16</c:v>
                </c:pt>
                <c:pt idx="657">
                  <c:v>1.2776780334482879E-16</c:v>
                </c:pt>
                <c:pt idx="658">
                  <c:v>1.2796388417217938E-16</c:v>
                </c:pt>
                <c:pt idx="659">
                  <c:v>1.2815996499952996E-16</c:v>
                </c:pt>
                <c:pt idx="660">
                  <c:v>1.2835604582688055E-16</c:v>
                </c:pt>
                <c:pt idx="661">
                  <c:v>1.2855212665423111E-16</c:v>
                </c:pt>
                <c:pt idx="662">
                  <c:v>1.287482074815817E-16</c:v>
                </c:pt>
                <c:pt idx="663">
                  <c:v>1.2894428830893229E-16</c:v>
                </c:pt>
                <c:pt idx="664">
                  <c:v>1.2914036913628285E-16</c:v>
                </c:pt>
                <c:pt idx="665">
                  <c:v>1.2933644996363343E-16</c:v>
                </c:pt>
                <c:pt idx="666">
                  <c:v>1.2953253079098402E-16</c:v>
                </c:pt>
                <c:pt idx="667">
                  <c:v>1.2972861161833461E-16</c:v>
                </c:pt>
                <c:pt idx="668">
                  <c:v>1.2992469244568519E-16</c:v>
                </c:pt>
                <c:pt idx="669">
                  <c:v>1.3012077327303576E-16</c:v>
                </c:pt>
                <c:pt idx="670">
                  <c:v>1.3031685410038634E-16</c:v>
                </c:pt>
                <c:pt idx="671">
                  <c:v>1.3051293492773693E-16</c:v>
                </c:pt>
                <c:pt idx="672">
                  <c:v>1.3070901575508749E-16</c:v>
                </c:pt>
                <c:pt idx="673">
                  <c:v>1.3090509658243808E-16</c:v>
                </c:pt>
                <c:pt idx="674">
                  <c:v>1.3110117740978866E-16</c:v>
                </c:pt>
                <c:pt idx="675">
                  <c:v>1.3129725823713925E-16</c:v>
                </c:pt>
                <c:pt idx="676">
                  <c:v>1.3149333906448984E-16</c:v>
                </c:pt>
                <c:pt idx="677">
                  <c:v>1.3168941989184042E-16</c:v>
                </c:pt>
                <c:pt idx="678">
                  <c:v>1.3188550071919098E-16</c:v>
                </c:pt>
                <c:pt idx="679">
                  <c:v>1.3208158154654157E-16</c:v>
                </c:pt>
                <c:pt idx="680">
                  <c:v>1.3227766237389213E-16</c:v>
                </c:pt>
                <c:pt idx="681">
                  <c:v>1.3247374320124272E-16</c:v>
                </c:pt>
                <c:pt idx="682">
                  <c:v>1.3266982402859331E-16</c:v>
                </c:pt>
                <c:pt idx="683">
                  <c:v>1.3286590485594389E-16</c:v>
                </c:pt>
                <c:pt idx="684">
                  <c:v>1.3306198568329448E-16</c:v>
                </c:pt>
                <c:pt idx="685">
                  <c:v>1.3325806651064506E-16</c:v>
                </c:pt>
                <c:pt idx="686">
                  <c:v>1.3345414733799563E-16</c:v>
                </c:pt>
                <c:pt idx="687">
                  <c:v>1.3365022816534621E-16</c:v>
                </c:pt>
                <c:pt idx="688">
                  <c:v>1.338463089926968E-16</c:v>
                </c:pt>
                <c:pt idx="689">
                  <c:v>1.3404238982004736E-16</c:v>
                </c:pt>
                <c:pt idx="690">
                  <c:v>1.3423847064739795E-16</c:v>
                </c:pt>
                <c:pt idx="691">
                  <c:v>1.3443455147474853E-16</c:v>
                </c:pt>
                <c:pt idx="692">
                  <c:v>1.3463063230209912E-16</c:v>
                </c:pt>
                <c:pt idx="693">
                  <c:v>1.3482671312944971E-16</c:v>
                </c:pt>
                <c:pt idx="694">
                  <c:v>1.3502279395680027E-16</c:v>
                </c:pt>
                <c:pt idx="695">
                  <c:v>1.3521887478415086E-16</c:v>
                </c:pt>
                <c:pt idx="696">
                  <c:v>1.3541495561150144E-16</c:v>
                </c:pt>
                <c:pt idx="697">
                  <c:v>1.35611036438852E-16</c:v>
                </c:pt>
                <c:pt idx="698">
                  <c:v>1.3580711726620259E-16</c:v>
                </c:pt>
                <c:pt idx="699">
                  <c:v>1.3600319809355318E-16</c:v>
                </c:pt>
                <c:pt idx="700">
                  <c:v>1.3619927892090376E-16</c:v>
                </c:pt>
                <c:pt idx="701">
                  <c:v>1.3639535974825435E-16</c:v>
                </c:pt>
                <c:pt idx="702">
                  <c:v>1.3659144057560491E-16</c:v>
                </c:pt>
                <c:pt idx="703">
                  <c:v>1.367875214029555E-16</c:v>
                </c:pt>
                <c:pt idx="704">
                  <c:v>1.3698360223030608E-16</c:v>
                </c:pt>
                <c:pt idx="705">
                  <c:v>1.3717968305765665E-16</c:v>
                </c:pt>
                <c:pt idx="706">
                  <c:v>1.3737576388500723E-16</c:v>
                </c:pt>
                <c:pt idx="707">
                  <c:v>1.3757184471235782E-16</c:v>
                </c:pt>
                <c:pt idx="708">
                  <c:v>1.3776792553970841E-16</c:v>
                </c:pt>
                <c:pt idx="709">
                  <c:v>1.3796400636705899E-16</c:v>
                </c:pt>
                <c:pt idx="710">
                  <c:v>1.3816008719440955E-16</c:v>
                </c:pt>
                <c:pt idx="711">
                  <c:v>1.3835616746664893E-16</c:v>
                </c:pt>
                <c:pt idx="712">
                  <c:v>1.3855224829399951E-16</c:v>
                </c:pt>
                <c:pt idx="713">
                  <c:v>1.3874832912135008E-16</c:v>
                </c:pt>
                <c:pt idx="714">
                  <c:v>1.3894440994870066E-16</c:v>
                </c:pt>
                <c:pt idx="715">
                  <c:v>1.3914049077605125E-16</c:v>
                </c:pt>
                <c:pt idx="716">
                  <c:v>1.3933657160340181E-16</c:v>
                </c:pt>
                <c:pt idx="717">
                  <c:v>1.395326524307524E-16</c:v>
                </c:pt>
                <c:pt idx="718">
                  <c:v>1.3972873325810298E-16</c:v>
                </c:pt>
                <c:pt idx="719">
                  <c:v>1.3992481408545357E-16</c:v>
                </c:pt>
                <c:pt idx="720">
                  <c:v>1.4012089491280416E-16</c:v>
                </c:pt>
                <c:pt idx="721">
                  <c:v>1.4031697574015472E-16</c:v>
                </c:pt>
                <c:pt idx="722">
                  <c:v>1.405130565675053E-16</c:v>
                </c:pt>
                <c:pt idx="723">
                  <c:v>1.4070913739485589E-16</c:v>
                </c:pt>
                <c:pt idx="724">
                  <c:v>1.4090521822220645E-16</c:v>
                </c:pt>
                <c:pt idx="725">
                  <c:v>1.4110129904955704E-16</c:v>
                </c:pt>
                <c:pt idx="726">
                  <c:v>1.4129737987690763E-16</c:v>
                </c:pt>
                <c:pt idx="727">
                  <c:v>1.4149346070425821E-16</c:v>
                </c:pt>
                <c:pt idx="728">
                  <c:v>1.416895415316088E-16</c:v>
                </c:pt>
                <c:pt idx="729">
                  <c:v>1.4188562235895938E-16</c:v>
                </c:pt>
                <c:pt idx="730">
                  <c:v>1.4208170318630995E-16</c:v>
                </c:pt>
                <c:pt idx="731">
                  <c:v>1.4227778401366053E-16</c:v>
                </c:pt>
                <c:pt idx="732">
                  <c:v>1.4247386484101109E-16</c:v>
                </c:pt>
                <c:pt idx="733">
                  <c:v>1.4266994566836168E-16</c:v>
                </c:pt>
                <c:pt idx="734">
                  <c:v>1.4286602649571227E-16</c:v>
                </c:pt>
                <c:pt idx="735">
                  <c:v>1.4306210732306285E-16</c:v>
                </c:pt>
                <c:pt idx="736">
                  <c:v>1.4325818815041344E-16</c:v>
                </c:pt>
                <c:pt idx="737">
                  <c:v>1.4345426897776403E-16</c:v>
                </c:pt>
                <c:pt idx="738">
                  <c:v>1.4365034980511459E-16</c:v>
                </c:pt>
                <c:pt idx="739">
                  <c:v>1.4384643063246518E-16</c:v>
                </c:pt>
                <c:pt idx="740">
                  <c:v>1.4404251145981576E-16</c:v>
                </c:pt>
                <c:pt idx="741">
                  <c:v>1.4423859228716632E-16</c:v>
                </c:pt>
                <c:pt idx="742">
                  <c:v>1.4443467311451691E-16</c:v>
                </c:pt>
                <c:pt idx="743">
                  <c:v>1.446307539418675E-16</c:v>
                </c:pt>
                <c:pt idx="744">
                  <c:v>1.4482683476921808E-16</c:v>
                </c:pt>
                <c:pt idx="745">
                  <c:v>1.4502291559656867E-16</c:v>
                </c:pt>
                <c:pt idx="746">
                  <c:v>1.4521899642391923E-16</c:v>
                </c:pt>
                <c:pt idx="747">
                  <c:v>1.4541507725126982E-16</c:v>
                </c:pt>
                <c:pt idx="748">
                  <c:v>1.456111580786204E-16</c:v>
                </c:pt>
                <c:pt idx="749">
                  <c:v>1.4580723890597097E-16</c:v>
                </c:pt>
                <c:pt idx="750">
                  <c:v>1.4600331973332155E-16</c:v>
                </c:pt>
                <c:pt idx="751">
                  <c:v>1.4619940056067214E-16</c:v>
                </c:pt>
                <c:pt idx="752">
                  <c:v>1.4639548138802273E-16</c:v>
                </c:pt>
                <c:pt idx="753">
                  <c:v>1.4659156221537331E-16</c:v>
                </c:pt>
                <c:pt idx="754">
                  <c:v>1.4678764304272387E-16</c:v>
                </c:pt>
                <c:pt idx="755">
                  <c:v>1.4698372387007446E-16</c:v>
                </c:pt>
                <c:pt idx="756">
                  <c:v>1.4717980469742505E-16</c:v>
                </c:pt>
                <c:pt idx="757">
                  <c:v>1.4737588552477561E-16</c:v>
                </c:pt>
                <c:pt idx="758">
                  <c:v>1.4757196635212619E-16</c:v>
                </c:pt>
                <c:pt idx="759">
                  <c:v>1.4776804717947678E-16</c:v>
                </c:pt>
                <c:pt idx="760">
                  <c:v>1.4796412800682737E-16</c:v>
                </c:pt>
                <c:pt idx="761">
                  <c:v>1.4816020883417795E-16</c:v>
                </c:pt>
                <c:pt idx="762">
                  <c:v>1.4835628966152854E-16</c:v>
                </c:pt>
                <c:pt idx="763">
                  <c:v>1.485523704888791E-16</c:v>
                </c:pt>
                <c:pt idx="764">
                  <c:v>1.4874845131622969E-16</c:v>
                </c:pt>
                <c:pt idx="765">
                  <c:v>1.4894453214358025E-16</c:v>
                </c:pt>
                <c:pt idx="766">
                  <c:v>1.4914061297093084E-16</c:v>
                </c:pt>
                <c:pt idx="767">
                  <c:v>1.4933669379828142E-16</c:v>
                </c:pt>
                <c:pt idx="768">
                  <c:v>1.4953277462563201E-16</c:v>
                </c:pt>
                <c:pt idx="769">
                  <c:v>1.497288554529826E-16</c:v>
                </c:pt>
                <c:pt idx="770">
                  <c:v>1.4992493628033318E-16</c:v>
                </c:pt>
                <c:pt idx="771">
                  <c:v>1.5012101710768374E-16</c:v>
                </c:pt>
                <c:pt idx="772">
                  <c:v>1.5031709793503433E-16</c:v>
                </c:pt>
                <c:pt idx="773">
                  <c:v>1.5051317876238489E-16</c:v>
                </c:pt>
                <c:pt idx="774">
                  <c:v>1.5070925958973548E-16</c:v>
                </c:pt>
                <c:pt idx="775">
                  <c:v>1.5090534041708607E-16</c:v>
                </c:pt>
                <c:pt idx="776">
                  <c:v>1.5110142124443665E-16</c:v>
                </c:pt>
                <c:pt idx="777">
                  <c:v>1.5129750207178724E-16</c:v>
                </c:pt>
                <c:pt idx="778">
                  <c:v>1.5149358289913783E-16</c:v>
                </c:pt>
                <c:pt idx="779">
                  <c:v>1.5168966372648841E-16</c:v>
                </c:pt>
                <c:pt idx="780">
                  <c:v>1.5188574455383895E-16</c:v>
                </c:pt>
                <c:pt idx="781">
                  <c:v>1.5208182538118954E-16</c:v>
                </c:pt>
                <c:pt idx="782">
                  <c:v>1.5227790620854012E-16</c:v>
                </c:pt>
                <c:pt idx="783">
                  <c:v>1.5247398703589071E-16</c:v>
                </c:pt>
                <c:pt idx="784">
                  <c:v>1.5267006786324132E-16</c:v>
                </c:pt>
                <c:pt idx="785">
                  <c:v>1.5286614869059191E-16</c:v>
                </c:pt>
                <c:pt idx="786">
                  <c:v>1.5306222951794247E-16</c:v>
                </c:pt>
                <c:pt idx="787">
                  <c:v>1.5325831034529305E-16</c:v>
                </c:pt>
                <c:pt idx="788">
                  <c:v>1.5345439117264364E-16</c:v>
                </c:pt>
                <c:pt idx="789">
                  <c:v>1.5365047199999423E-16</c:v>
                </c:pt>
                <c:pt idx="790">
                  <c:v>1.5384655282734481E-16</c:v>
                </c:pt>
                <c:pt idx="791">
                  <c:v>1.5404263365469535E-16</c:v>
                </c:pt>
                <c:pt idx="792">
                  <c:v>1.5423871448204594E-16</c:v>
                </c:pt>
                <c:pt idx="793">
                  <c:v>1.5443479530939652E-16</c:v>
                </c:pt>
                <c:pt idx="794">
                  <c:v>1.5463087613674711E-16</c:v>
                </c:pt>
                <c:pt idx="795">
                  <c:v>1.548269569640977E-16</c:v>
                </c:pt>
                <c:pt idx="796">
                  <c:v>1.5502303779144828E-16</c:v>
                </c:pt>
                <c:pt idx="797">
                  <c:v>1.5521911861879885E-16</c:v>
                </c:pt>
                <c:pt idx="798">
                  <c:v>1.5541519944614943E-16</c:v>
                </c:pt>
                <c:pt idx="799">
                  <c:v>1.5561128027350002E-16</c:v>
                </c:pt>
                <c:pt idx="800">
                  <c:v>1.558073611008506E-16</c:v>
                </c:pt>
                <c:pt idx="801">
                  <c:v>1.5600344192820119E-16</c:v>
                </c:pt>
                <c:pt idx="802">
                  <c:v>1.5619952275555175E-16</c:v>
                </c:pt>
                <c:pt idx="803">
                  <c:v>1.5639560358290234E-16</c:v>
                </c:pt>
                <c:pt idx="804">
                  <c:v>1.5659168441025293E-16</c:v>
                </c:pt>
                <c:pt idx="805">
                  <c:v>1.5678776523760351E-16</c:v>
                </c:pt>
                <c:pt idx="806">
                  <c:v>1.569838460649541E-16</c:v>
                </c:pt>
                <c:pt idx="807">
                  <c:v>1.5717992633719345E-16</c:v>
                </c:pt>
                <c:pt idx="808">
                  <c:v>1.5737600716454403E-16</c:v>
                </c:pt>
                <c:pt idx="809">
                  <c:v>1.5757208799189462E-16</c:v>
                </c:pt>
                <c:pt idx="810">
                  <c:v>1.5776816881924516E-16</c:v>
                </c:pt>
                <c:pt idx="811">
                  <c:v>1.5796424964659574E-16</c:v>
                </c:pt>
                <c:pt idx="812">
                  <c:v>1.5816033047394633E-16</c:v>
                </c:pt>
                <c:pt idx="813">
                  <c:v>1.5835641130129692E-16</c:v>
                </c:pt>
                <c:pt idx="814">
                  <c:v>1.585524921286475E-16</c:v>
                </c:pt>
                <c:pt idx="815">
                  <c:v>1.5874857295599809E-16</c:v>
                </c:pt>
                <c:pt idx="816">
                  <c:v>1.5894465378334865E-16</c:v>
                </c:pt>
                <c:pt idx="817">
                  <c:v>1.5914073461069924E-16</c:v>
                </c:pt>
                <c:pt idx="818">
                  <c:v>1.5933681543804982E-16</c:v>
                </c:pt>
                <c:pt idx="819">
                  <c:v>1.5953289626540041E-16</c:v>
                </c:pt>
                <c:pt idx="820">
                  <c:v>1.59728977092751E-16</c:v>
                </c:pt>
                <c:pt idx="821">
                  <c:v>1.5992505792010156E-16</c:v>
                </c:pt>
                <c:pt idx="822">
                  <c:v>1.6012113874745215E-16</c:v>
                </c:pt>
                <c:pt idx="823">
                  <c:v>1.6031721957480273E-16</c:v>
                </c:pt>
                <c:pt idx="824">
                  <c:v>1.6051330040215332E-16</c:v>
                </c:pt>
                <c:pt idx="825">
                  <c:v>1.607093812295039E-16</c:v>
                </c:pt>
                <c:pt idx="826">
                  <c:v>1.6090546205685449E-16</c:v>
                </c:pt>
                <c:pt idx="827">
                  <c:v>1.6110154288420503E-16</c:v>
                </c:pt>
                <c:pt idx="828">
                  <c:v>1.6129762371155562E-16</c:v>
                </c:pt>
                <c:pt idx="829">
                  <c:v>1.614937045389062E-16</c:v>
                </c:pt>
                <c:pt idx="830">
                  <c:v>1.6168978536625679E-16</c:v>
                </c:pt>
                <c:pt idx="831">
                  <c:v>1.6188586619360737E-16</c:v>
                </c:pt>
                <c:pt idx="832">
                  <c:v>1.6208194702095794E-16</c:v>
                </c:pt>
                <c:pt idx="833">
                  <c:v>1.6227802784830852E-16</c:v>
                </c:pt>
                <c:pt idx="834">
                  <c:v>1.6247410867565911E-16</c:v>
                </c:pt>
                <c:pt idx="835">
                  <c:v>1.626701895030097E-16</c:v>
                </c:pt>
                <c:pt idx="836">
                  <c:v>1.6286627033036028E-16</c:v>
                </c:pt>
                <c:pt idx="837">
                  <c:v>1.6306235115771087E-16</c:v>
                </c:pt>
                <c:pt idx="838">
                  <c:v>1.6325843198506143E-16</c:v>
                </c:pt>
                <c:pt idx="839">
                  <c:v>1.6345451281241202E-16</c:v>
                </c:pt>
                <c:pt idx="840">
                  <c:v>1.636505936397626E-16</c:v>
                </c:pt>
                <c:pt idx="841">
                  <c:v>1.6384667446711319E-16</c:v>
                </c:pt>
                <c:pt idx="842">
                  <c:v>1.6404275529446378E-16</c:v>
                </c:pt>
                <c:pt idx="843">
                  <c:v>1.6423883612181431E-16</c:v>
                </c:pt>
                <c:pt idx="844">
                  <c:v>1.644349169491649E-16</c:v>
                </c:pt>
                <c:pt idx="845">
                  <c:v>1.6463099777651549E-16</c:v>
                </c:pt>
                <c:pt idx="846">
                  <c:v>1.6482707860386607E-16</c:v>
                </c:pt>
                <c:pt idx="847">
                  <c:v>1.6502315943121666E-16</c:v>
                </c:pt>
                <c:pt idx="848">
                  <c:v>1.6521924025856725E-16</c:v>
                </c:pt>
                <c:pt idx="849">
                  <c:v>1.6541532108591781E-16</c:v>
                </c:pt>
                <c:pt idx="850">
                  <c:v>1.6561140191326839E-16</c:v>
                </c:pt>
                <c:pt idx="851">
                  <c:v>1.6580748274061898E-16</c:v>
                </c:pt>
                <c:pt idx="852">
                  <c:v>1.6600356356796957E-16</c:v>
                </c:pt>
                <c:pt idx="853">
                  <c:v>1.6619964439532015E-16</c:v>
                </c:pt>
                <c:pt idx="854">
                  <c:v>1.6639572522267072E-16</c:v>
                </c:pt>
                <c:pt idx="855">
                  <c:v>1.665918060500213E-16</c:v>
                </c:pt>
                <c:pt idx="856">
                  <c:v>1.6678788687737189E-16</c:v>
                </c:pt>
                <c:pt idx="857">
                  <c:v>1.6698396770472247E-16</c:v>
                </c:pt>
                <c:pt idx="858">
                  <c:v>1.6718004853207306E-16</c:v>
                </c:pt>
                <c:pt idx="859">
                  <c:v>1.6737612935942365E-16</c:v>
                </c:pt>
                <c:pt idx="860">
                  <c:v>1.6757221018677418E-16</c:v>
                </c:pt>
                <c:pt idx="861">
                  <c:v>1.6776829101412477E-16</c:v>
                </c:pt>
                <c:pt idx="862">
                  <c:v>1.6796437184147536E-16</c:v>
                </c:pt>
                <c:pt idx="863">
                  <c:v>1.6816045266882594E-16</c:v>
                </c:pt>
                <c:pt idx="864">
                  <c:v>1.6835653349617653E-16</c:v>
                </c:pt>
                <c:pt idx="865">
                  <c:v>1.6855261432352709E-16</c:v>
                </c:pt>
                <c:pt idx="866">
                  <c:v>1.6874869515087768E-16</c:v>
                </c:pt>
                <c:pt idx="867">
                  <c:v>1.6894477597822827E-16</c:v>
                </c:pt>
                <c:pt idx="868">
                  <c:v>1.6914085680557885E-16</c:v>
                </c:pt>
                <c:pt idx="869">
                  <c:v>1.6933693763292944E-16</c:v>
                </c:pt>
                <c:pt idx="870">
                  <c:v>1.6953301846028002E-16</c:v>
                </c:pt>
                <c:pt idx="871">
                  <c:v>1.6972909928763059E-16</c:v>
                </c:pt>
                <c:pt idx="872">
                  <c:v>1.6992518011498117E-16</c:v>
                </c:pt>
                <c:pt idx="873">
                  <c:v>1.7012126094233176E-16</c:v>
                </c:pt>
                <c:pt idx="874">
                  <c:v>1.7031734176968235E-16</c:v>
                </c:pt>
                <c:pt idx="875">
                  <c:v>1.7051342259703293E-16</c:v>
                </c:pt>
                <c:pt idx="876">
                  <c:v>1.7070950342438347E-16</c:v>
                </c:pt>
                <c:pt idx="877">
                  <c:v>1.7090558425173406E-16</c:v>
                </c:pt>
                <c:pt idx="878">
                  <c:v>1.7110166507908464E-16</c:v>
                </c:pt>
                <c:pt idx="879">
                  <c:v>1.7129774590643523E-16</c:v>
                </c:pt>
                <c:pt idx="880">
                  <c:v>1.7149382673378582E-16</c:v>
                </c:pt>
                <c:pt idx="881">
                  <c:v>1.716899075611364E-16</c:v>
                </c:pt>
                <c:pt idx="882">
                  <c:v>1.7188598838848696E-16</c:v>
                </c:pt>
                <c:pt idx="883">
                  <c:v>1.7208206921583755E-16</c:v>
                </c:pt>
                <c:pt idx="884">
                  <c:v>1.7227815004318814E-16</c:v>
                </c:pt>
                <c:pt idx="885">
                  <c:v>1.7247423087053872E-16</c:v>
                </c:pt>
                <c:pt idx="886">
                  <c:v>1.7267031169788931E-16</c:v>
                </c:pt>
                <c:pt idx="887">
                  <c:v>1.7286639252523987E-16</c:v>
                </c:pt>
                <c:pt idx="888">
                  <c:v>1.7306247335259046E-16</c:v>
                </c:pt>
                <c:pt idx="889">
                  <c:v>1.7325855417994104E-16</c:v>
                </c:pt>
                <c:pt idx="890">
                  <c:v>1.7345463500729163E-16</c:v>
                </c:pt>
                <c:pt idx="891">
                  <c:v>1.7365071583464222E-16</c:v>
                </c:pt>
                <c:pt idx="892">
                  <c:v>1.7384679610688154E-16</c:v>
                </c:pt>
                <c:pt idx="893">
                  <c:v>1.7404287693423213E-16</c:v>
                </c:pt>
                <c:pt idx="894">
                  <c:v>1.7423895776158271E-16</c:v>
                </c:pt>
                <c:pt idx="895">
                  <c:v>1.7443503858893328E-16</c:v>
                </c:pt>
                <c:pt idx="896">
                  <c:v>1.7463111941628386E-16</c:v>
                </c:pt>
                <c:pt idx="897">
                  <c:v>1.7482720024363445E-16</c:v>
                </c:pt>
                <c:pt idx="898">
                  <c:v>1.7502328107098504E-16</c:v>
                </c:pt>
                <c:pt idx="899">
                  <c:v>1.7521936189833562E-16</c:v>
                </c:pt>
                <c:pt idx="900">
                  <c:v>1.7541544272568621E-16</c:v>
                </c:pt>
                <c:pt idx="901">
                  <c:v>1.7561152355303677E-16</c:v>
                </c:pt>
                <c:pt idx="902">
                  <c:v>1.7580760438038736E-16</c:v>
                </c:pt>
                <c:pt idx="903">
                  <c:v>1.7600368520773794E-16</c:v>
                </c:pt>
                <c:pt idx="904">
                  <c:v>1.7619976603508853E-16</c:v>
                </c:pt>
                <c:pt idx="905">
                  <c:v>1.7639584686243912E-16</c:v>
                </c:pt>
                <c:pt idx="906">
                  <c:v>1.7659192768978965E-16</c:v>
                </c:pt>
                <c:pt idx="907">
                  <c:v>1.7678800851714024E-16</c:v>
                </c:pt>
                <c:pt idx="908">
                  <c:v>1.7698408934449083E-16</c:v>
                </c:pt>
                <c:pt idx="909">
                  <c:v>1.7718017017184141E-16</c:v>
                </c:pt>
                <c:pt idx="910">
                  <c:v>1.77376250999192E-16</c:v>
                </c:pt>
                <c:pt idx="911">
                  <c:v>1.7757233182654259E-16</c:v>
                </c:pt>
                <c:pt idx="912">
                  <c:v>1.7776841265389315E-16</c:v>
                </c:pt>
                <c:pt idx="913">
                  <c:v>1.7796449348124373E-16</c:v>
                </c:pt>
                <c:pt idx="914">
                  <c:v>1.7816057430859432E-16</c:v>
                </c:pt>
                <c:pt idx="915">
                  <c:v>1.7835665513594491E-16</c:v>
                </c:pt>
                <c:pt idx="916">
                  <c:v>1.7855273596329549E-16</c:v>
                </c:pt>
                <c:pt idx="917">
                  <c:v>1.7874881679064605E-16</c:v>
                </c:pt>
                <c:pt idx="918">
                  <c:v>1.7894489761799664E-16</c:v>
                </c:pt>
                <c:pt idx="919">
                  <c:v>1.7914097844534723E-16</c:v>
                </c:pt>
                <c:pt idx="920">
                  <c:v>1.7933705927269781E-16</c:v>
                </c:pt>
                <c:pt idx="921">
                  <c:v>1.795331401000484E-16</c:v>
                </c:pt>
                <c:pt idx="922">
                  <c:v>1.7972922092739899E-16</c:v>
                </c:pt>
                <c:pt idx="923">
                  <c:v>1.7992530175474952E-16</c:v>
                </c:pt>
                <c:pt idx="924">
                  <c:v>1.8012138258210011E-16</c:v>
                </c:pt>
                <c:pt idx="925">
                  <c:v>1.803174634094507E-16</c:v>
                </c:pt>
                <c:pt idx="926">
                  <c:v>1.8051354423680128E-16</c:v>
                </c:pt>
                <c:pt idx="927">
                  <c:v>1.8070962506415187E-16</c:v>
                </c:pt>
                <c:pt idx="928">
                  <c:v>1.8090570589150243E-16</c:v>
                </c:pt>
                <c:pt idx="929">
                  <c:v>1.8110178671885302E-16</c:v>
                </c:pt>
                <c:pt idx="930">
                  <c:v>1.812978675462036E-16</c:v>
                </c:pt>
                <c:pt idx="931">
                  <c:v>1.8149394837355419E-16</c:v>
                </c:pt>
                <c:pt idx="932">
                  <c:v>1.8169002920090478E-16</c:v>
                </c:pt>
                <c:pt idx="933">
                  <c:v>1.8188611002825536E-16</c:v>
                </c:pt>
                <c:pt idx="934">
                  <c:v>1.8208219085560593E-16</c:v>
                </c:pt>
                <c:pt idx="935">
                  <c:v>1.8227827168295651E-16</c:v>
                </c:pt>
                <c:pt idx="936">
                  <c:v>1.824743525103071E-16</c:v>
                </c:pt>
                <c:pt idx="937">
                  <c:v>1.8267043333765769E-16</c:v>
                </c:pt>
                <c:pt idx="938">
                  <c:v>1.8286651416500827E-16</c:v>
                </c:pt>
                <c:pt idx="939">
                  <c:v>1.8306259499235881E-16</c:v>
                </c:pt>
                <c:pt idx="940">
                  <c:v>1.832586758197094E-16</c:v>
                </c:pt>
                <c:pt idx="941">
                  <c:v>1.8345475664705998E-16</c:v>
                </c:pt>
                <c:pt idx="942">
                  <c:v>1.8365083747441057E-16</c:v>
                </c:pt>
                <c:pt idx="943">
                  <c:v>1.8384691830176115E-16</c:v>
                </c:pt>
                <c:pt idx="944">
                  <c:v>1.8404299912911174E-16</c:v>
                </c:pt>
                <c:pt idx="945">
                  <c:v>1.842390799564623E-16</c:v>
                </c:pt>
                <c:pt idx="946">
                  <c:v>1.8443516078381289E-16</c:v>
                </c:pt>
                <c:pt idx="947">
                  <c:v>1.8463124161116348E-16</c:v>
                </c:pt>
                <c:pt idx="948">
                  <c:v>1.8482732243851406E-16</c:v>
                </c:pt>
                <c:pt idx="949">
                  <c:v>1.8502340326586465E-16</c:v>
                </c:pt>
                <c:pt idx="950">
                  <c:v>1.8521948409321521E-16</c:v>
                </c:pt>
                <c:pt idx="951">
                  <c:v>1.854155649205658E-16</c:v>
                </c:pt>
                <c:pt idx="952">
                  <c:v>1.8561164574791638E-16</c:v>
                </c:pt>
                <c:pt idx="953">
                  <c:v>1.8580772657526697E-16</c:v>
                </c:pt>
                <c:pt idx="954">
                  <c:v>1.8600380740261756E-16</c:v>
                </c:pt>
                <c:pt idx="955">
                  <c:v>1.8619988822996814E-16</c:v>
                </c:pt>
                <c:pt idx="956">
                  <c:v>1.8639596905731868E-16</c:v>
                </c:pt>
                <c:pt idx="957">
                  <c:v>1.8659204988466927E-16</c:v>
                </c:pt>
                <c:pt idx="958">
                  <c:v>1.8678813071201985E-16</c:v>
                </c:pt>
                <c:pt idx="959">
                  <c:v>1.8698421153937044E-16</c:v>
                </c:pt>
                <c:pt idx="960">
                  <c:v>1.8718029236672103E-16</c:v>
                </c:pt>
                <c:pt idx="961">
                  <c:v>1.8737637319407159E-16</c:v>
                </c:pt>
                <c:pt idx="962">
                  <c:v>1.8757245402142217E-16</c:v>
                </c:pt>
                <c:pt idx="963">
                  <c:v>1.8776853484877276E-16</c:v>
                </c:pt>
                <c:pt idx="964">
                  <c:v>1.8796461567612335E-16</c:v>
                </c:pt>
                <c:pt idx="965">
                  <c:v>1.8816069650347393E-16</c:v>
                </c:pt>
                <c:pt idx="966">
                  <c:v>1.883567773308245E-16</c:v>
                </c:pt>
                <c:pt idx="967">
                  <c:v>1.8855285815817508E-16</c:v>
                </c:pt>
                <c:pt idx="968">
                  <c:v>1.8874893898552567E-16</c:v>
                </c:pt>
                <c:pt idx="969">
                  <c:v>1.8894501925776502E-16</c:v>
                </c:pt>
                <c:pt idx="970">
                  <c:v>1.891411000851156E-16</c:v>
                </c:pt>
                <c:pt idx="971">
                  <c:v>1.8933718091246619E-16</c:v>
                </c:pt>
                <c:pt idx="972">
                  <c:v>1.8953326173981678E-16</c:v>
                </c:pt>
                <c:pt idx="973">
                  <c:v>1.8972934256716736E-16</c:v>
                </c:pt>
                <c:pt idx="974">
                  <c:v>1.8992542339451795E-16</c:v>
                </c:pt>
                <c:pt idx="975">
                  <c:v>1.9012150422186849E-16</c:v>
                </c:pt>
                <c:pt idx="976">
                  <c:v>1.9031758504921907E-16</c:v>
                </c:pt>
                <c:pt idx="977">
                  <c:v>1.9051366587656966E-16</c:v>
                </c:pt>
                <c:pt idx="978">
                  <c:v>1.9070974670392025E-16</c:v>
                </c:pt>
                <c:pt idx="979">
                  <c:v>1.9090582753127083E-16</c:v>
                </c:pt>
                <c:pt idx="980">
                  <c:v>1.9110190835862139E-16</c:v>
                </c:pt>
                <c:pt idx="981">
                  <c:v>1.9129798918597198E-16</c:v>
                </c:pt>
                <c:pt idx="982">
                  <c:v>1.9149407001332257E-16</c:v>
                </c:pt>
                <c:pt idx="983">
                  <c:v>1.9169015084067315E-16</c:v>
                </c:pt>
                <c:pt idx="984">
                  <c:v>1.9188623166802374E-16</c:v>
                </c:pt>
                <c:pt idx="985">
                  <c:v>1.9208231249537433E-16</c:v>
                </c:pt>
                <c:pt idx="986">
                  <c:v>1.9227839332272489E-16</c:v>
                </c:pt>
                <c:pt idx="987">
                  <c:v>1.9247447415007548E-16</c:v>
                </c:pt>
                <c:pt idx="988">
                  <c:v>1.9267055497742606E-16</c:v>
                </c:pt>
                <c:pt idx="989">
                  <c:v>1.9286663580477665E-16</c:v>
                </c:pt>
                <c:pt idx="990">
                  <c:v>1.9306271663212723E-16</c:v>
                </c:pt>
                <c:pt idx="991">
                  <c:v>1.9325879745947777E-16</c:v>
                </c:pt>
                <c:pt idx="992">
                  <c:v>1.9345487828682836E-16</c:v>
                </c:pt>
                <c:pt idx="993">
                  <c:v>1.9365095911417894E-16</c:v>
                </c:pt>
                <c:pt idx="994">
                  <c:v>1.9384703994152953E-16</c:v>
                </c:pt>
                <c:pt idx="995">
                  <c:v>1.9404312076888012E-16</c:v>
                </c:pt>
                <c:pt idx="996">
                  <c:v>1.942392015962307E-16</c:v>
                </c:pt>
                <c:pt idx="997">
                  <c:v>1.9443528242358127E-16</c:v>
                </c:pt>
                <c:pt idx="998">
                  <c:v>1.9463136325093185E-16</c:v>
                </c:pt>
                <c:pt idx="999">
                  <c:v>1.9482744407828244E-16</c:v>
                </c:pt>
                <c:pt idx="1000">
                  <c:v>1.9502352490563303E-16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335104"/>
        <c:axId val="238336640"/>
      </c:scatterChart>
      <c:valAx>
        <c:axId val="2383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8336640"/>
        <c:crosses val="autoZero"/>
        <c:crossBetween val="midCat"/>
      </c:valAx>
      <c:valAx>
        <c:axId val="238336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8335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 Compartment 3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37837475503012"/>
          <c:y val="0.2287092934717733"/>
          <c:w val="0.78962970608960514"/>
          <c:h val="0.49125691166397989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Graphen!$M$2</c:f>
              <c:strCache>
                <c:ptCount val="1"/>
                <c:pt idx="0">
                  <c:v>C - Sys 3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4.5000000000000009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6.5000000000000009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9.0000000000000018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13.000000000000002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18.000000000000004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25.500000000000004</c:v>
                </c:pt>
                <c:pt idx="51">
                  <c:v>26.000000000000004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29.500000000000004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35.500000000000007</c:v>
                </c:pt>
                <c:pt idx="71">
                  <c:v>36.000000000000007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43.500000000000007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51.000000000000007</c:v>
                </c:pt>
                <c:pt idx="102">
                  <c:v>51.500000000000007</c:v>
                </c:pt>
                <c:pt idx="103">
                  <c:v>52.000000000000007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59.000000000000007</c:v>
                </c:pt>
                <c:pt idx="118">
                  <c:v>59.500000000000007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71.000000000000014</c:v>
                </c:pt>
                <c:pt idx="142">
                  <c:v>71.500000000000014</c:v>
                </c:pt>
                <c:pt idx="143">
                  <c:v>72.000000000000014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86.500000000000014</c:v>
                </c:pt>
                <c:pt idx="173">
                  <c:v>87.000000000000014</c:v>
                </c:pt>
                <c:pt idx="174">
                  <c:v>87.500000000000014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102.00000000000001</c:v>
                </c:pt>
                <c:pt idx="204">
                  <c:v>102.50000000000001</c:v>
                </c:pt>
                <c:pt idx="205">
                  <c:v>103.00000000000001</c:v>
                </c:pt>
                <c:pt idx="206">
                  <c:v>103.50000000000001</c:v>
                </c:pt>
                <c:pt idx="207">
                  <c:v>104.00000000000001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117.50000000000001</c:v>
                </c:pt>
                <c:pt idx="235">
                  <c:v>118.00000000000001</c:v>
                </c:pt>
                <c:pt idx="236">
                  <c:v>118.50000000000001</c:v>
                </c:pt>
                <c:pt idx="237">
                  <c:v>119.00000000000001</c:v>
                </c:pt>
                <c:pt idx="238">
                  <c:v>119.50000000000001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141.50000000000003</c:v>
                </c:pt>
                <c:pt idx="283">
                  <c:v>142.00000000000003</c:v>
                </c:pt>
                <c:pt idx="284">
                  <c:v>142.50000000000003</c:v>
                </c:pt>
                <c:pt idx="285">
                  <c:v>143.00000000000003</c:v>
                </c:pt>
                <c:pt idx="286">
                  <c:v>143.50000000000003</c:v>
                </c:pt>
                <c:pt idx="287">
                  <c:v>144.00000000000003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  <c:pt idx="321">
                  <c:v>161</c:v>
                </c:pt>
                <c:pt idx="322">
                  <c:v>161.5</c:v>
                </c:pt>
                <c:pt idx="323">
                  <c:v>162</c:v>
                </c:pt>
                <c:pt idx="324">
                  <c:v>162.5</c:v>
                </c:pt>
                <c:pt idx="325">
                  <c:v>163</c:v>
                </c:pt>
                <c:pt idx="326">
                  <c:v>163.5</c:v>
                </c:pt>
                <c:pt idx="327">
                  <c:v>164</c:v>
                </c:pt>
                <c:pt idx="328">
                  <c:v>164.5</c:v>
                </c:pt>
                <c:pt idx="329">
                  <c:v>165</c:v>
                </c:pt>
                <c:pt idx="330">
                  <c:v>165.5</c:v>
                </c:pt>
                <c:pt idx="331">
                  <c:v>166</c:v>
                </c:pt>
                <c:pt idx="332">
                  <c:v>166.5</c:v>
                </c:pt>
                <c:pt idx="333">
                  <c:v>167</c:v>
                </c:pt>
                <c:pt idx="334">
                  <c:v>167.5</c:v>
                </c:pt>
                <c:pt idx="335">
                  <c:v>168</c:v>
                </c:pt>
                <c:pt idx="336">
                  <c:v>168.5</c:v>
                </c:pt>
                <c:pt idx="337">
                  <c:v>169</c:v>
                </c:pt>
                <c:pt idx="338">
                  <c:v>169.5</c:v>
                </c:pt>
                <c:pt idx="339">
                  <c:v>170</c:v>
                </c:pt>
                <c:pt idx="340">
                  <c:v>170.5</c:v>
                </c:pt>
                <c:pt idx="341">
                  <c:v>171</c:v>
                </c:pt>
                <c:pt idx="342">
                  <c:v>171.5</c:v>
                </c:pt>
                <c:pt idx="343">
                  <c:v>172</c:v>
                </c:pt>
                <c:pt idx="344">
                  <c:v>172.50000000000003</c:v>
                </c:pt>
                <c:pt idx="345">
                  <c:v>173.00000000000003</c:v>
                </c:pt>
                <c:pt idx="346">
                  <c:v>173.50000000000003</c:v>
                </c:pt>
                <c:pt idx="347">
                  <c:v>174.00000000000003</c:v>
                </c:pt>
                <c:pt idx="348">
                  <c:v>174.50000000000003</c:v>
                </c:pt>
                <c:pt idx="349">
                  <c:v>175.00000000000003</c:v>
                </c:pt>
                <c:pt idx="350">
                  <c:v>175.50000000000003</c:v>
                </c:pt>
                <c:pt idx="351">
                  <c:v>176</c:v>
                </c:pt>
                <c:pt idx="352">
                  <c:v>176.5</c:v>
                </c:pt>
                <c:pt idx="353">
                  <c:v>177</c:v>
                </c:pt>
                <c:pt idx="354">
                  <c:v>177.5</c:v>
                </c:pt>
                <c:pt idx="355">
                  <c:v>178</c:v>
                </c:pt>
                <c:pt idx="356">
                  <c:v>178.5</c:v>
                </c:pt>
                <c:pt idx="357">
                  <c:v>179</c:v>
                </c:pt>
                <c:pt idx="358">
                  <c:v>179.5</c:v>
                </c:pt>
                <c:pt idx="359">
                  <c:v>180</c:v>
                </c:pt>
                <c:pt idx="360">
                  <c:v>180.5</c:v>
                </c:pt>
                <c:pt idx="361">
                  <c:v>181</c:v>
                </c:pt>
                <c:pt idx="362">
                  <c:v>181.5</c:v>
                </c:pt>
                <c:pt idx="363">
                  <c:v>182</c:v>
                </c:pt>
                <c:pt idx="364">
                  <c:v>182.5</c:v>
                </c:pt>
                <c:pt idx="365">
                  <c:v>183</c:v>
                </c:pt>
                <c:pt idx="366">
                  <c:v>183.5</c:v>
                </c:pt>
                <c:pt idx="367">
                  <c:v>184</c:v>
                </c:pt>
                <c:pt idx="368">
                  <c:v>184.5</c:v>
                </c:pt>
                <c:pt idx="369">
                  <c:v>185</c:v>
                </c:pt>
                <c:pt idx="370">
                  <c:v>185.5</c:v>
                </c:pt>
                <c:pt idx="371">
                  <c:v>186</c:v>
                </c:pt>
                <c:pt idx="372">
                  <c:v>186.5</c:v>
                </c:pt>
                <c:pt idx="373">
                  <c:v>187</c:v>
                </c:pt>
                <c:pt idx="374">
                  <c:v>187.5</c:v>
                </c:pt>
                <c:pt idx="375">
                  <c:v>188</c:v>
                </c:pt>
                <c:pt idx="376">
                  <c:v>188.5</c:v>
                </c:pt>
                <c:pt idx="377">
                  <c:v>189</c:v>
                </c:pt>
                <c:pt idx="378">
                  <c:v>189.5</c:v>
                </c:pt>
                <c:pt idx="379">
                  <c:v>190</c:v>
                </c:pt>
                <c:pt idx="380">
                  <c:v>190.5</c:v>
                </c:pt>
                <c:pt idx="381">
                  <c:v>191</c:v>
                </c:pt>
                <c:pt idx="382">
                  <c:v>191.5</c:v>
                </c:pt>
                <c:pt idx="383">
                  <c:v>192</c:v>
                </c:pt>
                <c:pt idx="384">
                  <c:v>192.5</c:v>
                </c:pt>
                <c:pt idx="385">
                  <c:v>193</c:v>
                </c:pt>
                <c:pt idx="386">
                  <c:v>193.5</c:v>
                </c:pt>
                <c:pt idx="387">
                  <c:v>194</c:v>
                </c:pt>
                <c:pt idx="388">
                  <c:v>194.5</c:v>
                </c:pt>
                <c:pt idx="389">
                  <c:v>195</c:v>
                </c:pt>
                <c:pt idx="390">
                  <c:v>195.5</c:v>
                </c:pt>
                <c:pt idx="391">
                  <c:v>196</c:v>
                </c:pt>
                <c:pt idx="392">
                  <c:v>196.5</c:v>
                </c:pt>
                <c:pt idx="393">
                  <c:v>197</c:v>
                </c:pt>
                <c:pt idx="394">
                  <c:v>197.5</c:v>
                </c:pt>
                <c:pt idx="395">
                  <c:v>198</c:v>
                </c:pt>
                <c:pt idx="396">
                  <c:v>198.5</c:v>
                </c:pt>
                <c:pt idx="397">
                  <c:v>199</c:v>
                </c:pt>
                <c:pt idx="398">
                  <c:v>199.5</c:v>
                </c:pt>
                <c:pt idx="399">
                  <c:v>200</c:v>
                </c:pt>
                <c:pt idx="400">
                  <c:v>200.5</c:v>
                </c:pt>
                <c:pt idx="401">
                  <c:v>201</c:v>
                </c:pt>
                <c:pt idx="402">
                  <c:v>201.5</c:v>
                </c:pt>
                <c:pt idx="403">
                  <c:v>202</c:v>
                </c:pt>
                <c:pt idx="404">
                  <c:v>202.5</c:v>
                </c:pt>
                <c:pt idx="405">
                  <c:v>203</c:v>
                </c:pt>
                <c:pt idx="406">
                  <c:v>203.5</c:v>
                </c:pt>
                <c:pt idx="407">
                  <c:v>204.00000000000003</c:v>
                </c:pt>
                <c:pt idx="408">
                  <c:v>204.50000000000003</c:v>
                </c:pt>
                <c:pt idx="409">
                  <c:v>205.00000000000003</c:v>
                </c:pt>
                <c:pt idx="410">
                  <c:v>205.50000000000003</c:v>
                </c:pt>
                <c:pt idx="411">
                  <c:v>206.00000000000003</c:v>
                </c:pt>
                <c:pt idx="412">
                  <c:v>206.50000000000003</c:v>
                </c:pt>
                <c:pt idx="413">
                  <c:v>207.00000000000003</c:v>
                </c:pt>
                <c:pt idx="414">
                  <c:v>207.50000000000003</c:v>
                </c:pt>
                <c:pt idx="415">
                  <c:v>208.00000000000003</c:v>
                </c:pt>
                <c:pt idx="416">
                  <c:v>208.5</c:v>
                </c:pt>
                <c:pt idx="417">
                  <c:v>209</c:v>
                </c:pt>
                <c:pt idx="418">
                  <c:v>209.5</c:v>
                </c:pt>
                <c:pt idx="419">
                  <c:v>210</c:v>
                </c:pt>
                <c:pt idx="420">
                  <c:v>210.5</c:v>
                </c:pt>
                <c:pt idx="421">
                  <c:v>211</c:v>
                </c:pt>
                <c:pt idx="422">
                  <c:v>211.5</c:v>
                </c:pt>
                <c:pt idx="423">
                  <c:v>212</c:v>
                </c:pt>
                <c:pt idx="424">
                  <c:v>212.5</c:v>
                </c:pt>
                <c:pt idx="425">
                  <c:v>213</c:v>
                </c:pt>
                <c:pt idx="426">
                  <c:v>213.5</c:v>
                </c:pt>
                <c:pt idx="427">
                  <c:v>214</c:v>
                </c:pt>
                <c:pt idx="428">
                  <c:v>214.5</c:v>
                </c:pt>
                <c:pt idx="429">
                  <c:v>215</c:v>
                </c:pt>
                <c:pt idx="430">
                  <c:v>215.5</c:v>
                </c:pt>
                <c:pt idx="431">
                  <c:v>216</c:v>
                </c:pt>
                <c:pt idx="432">
                  <c:v>216.5</c:v>
                </c:pt>
                <c:pt idx="433">
                  <c:v>217</c:v>
                </c:pt>
                <c:pt idx="434">
                  <c:v>217.5</c:v>
                </c:pt>
                <c:pt idx="435">
                  <c:v>218</c:v>
                </c:pt>
                <c:pt idx="436">
                  <c:v>218.5</c:v>
                </c:pt>
                <c:pt idx="437">
                  <c:v>219</c:v>
                </c:pt>
                <c:pt idx="438">
                  <c:v>219.5</c:v>
                </c:pt>
                <c:pt idx="439">
                  <c:v>220</c:v>
                </c:pt>
                <c:pt idx="440">
                  <c:v>220.5</c:v>
                </c:pt>
                <c:pt idx="441">
                  <c:v>221</c:v>
                </c:pt>
                <c:pt idx="442">
                  <c:v>221.5</c:v>
                </c:pt>
                <c:pt idx="443">
                  <c:v>222</c:v>
                </c:pt>
                <c:pt idx="444">
                  <c:v>222.5</c:v>
                </c:pt>
                <c:pt idx="445">
                  <c:v>223</c:v>
                </c:pt>
                <c:pt idx="446">
                  <c:v>223.5</c:v>
                </c:pt>
                <c:pt idx="447">
                  <c:v>224</c:v>
                </c:pt>
                <c:pt idx="448">
                  <c:v>224.5</c:v>
                </c:pt>
                <c:pt idx="449">
                  <c:v>225</c:v>
                </c:pt>
                <c:pt idx="450">
                  <c:v>225.5</c:v>
                </c:pt>
                <c:pt idx="451">
                  <c:v>226</c:v>
                </c:pt>
                <c:pt idx="452">
                  <c:v>226.5</c:v>
                </c:pt>
                <c:pt idx="453">
                  <c:v>227</c:v>
                </c:pt>
                <c:pt idx="454">
                  <c:v>227.5</c:v>
                </c:pt>
                <c:pt idx="455">
                  <c:v>228</c:v>
                </c:pt>
                <c:pt idx="456">
                  <c:v>228.5</c:v>
                </c:pt>
                <c:pt idx="457">
                  <c:v>229</c:v>
                </c:pt>
                <c:pt idx="458">
                  <c:v>229.5</c:v>
                </c:pt>
                <c:pt idx="459">
                  <c:v>230</c:v>
                </c:pt>
                <c:pt idx="460">
                  <c:v>230.5</c:v>
                </c:pt>
                <c:pt idx="461">
                  <c:v>231</c:v>
                </c:pt>
                <c:pt idx="462">
                  <c:v>231.5</c:v>
                </c:pt>
                <c:pt idx="463">
                  <c:v>232</c:v>
                </c:pt>
                <c:pt idx="464">
                  <c:v>232.5</c:v>
                </c:pt>
                <c:pt idx="465">
                  <c:v>233</c:v>
                </c:pt>
                <c:pt idx="466">
                  <c:v>233.5</c:v>
                </c:pt>
                <c:pt idx="467">
                  <c:v>234</c:v>
                </c:pt>
                <c:pt idx="468">
                  <c:v>234.5</c:v>
                </c:pt>
                <c:pt idx="469">
                  <c:v>235.00000000000003</c:v>
                </c:pt>
                <c:pt idx="470">
                  <c:v>235.50000000000003</c:v>
                </c:pt>
                <c:pt idx="471">
                  <c:v>236.00000000000003</c:v>
                </c:pt>
                <c:pt idx="472">
                  <c:v>236.50000000000003</c:v>
                </c:pt>
                <c:pt idx="473">
                  <c:v>237.00000000000003</c:v>
                </c:pt>
                <c:pt idx="474">
                  <c:v>237.50000000000003</c:v>
                </c:pt>
                <c:pt idx="475">
                  <c:v>238.00000000000003</c:v>
                </c:pt>
                <c:pt idx="476">
                  <c:v>238.50000000000003</c:v>
                </c:pt>
                <c:pt idx="477">
                  <c:v>239.00000000000003</c:v>
                </c:pt>
                <c:pt idx="478">
                  <c:v>239.50000000000003</c:v>
                </c:pt>
                <c:pt idx="479">
                  <c:v>240</c:v>
                </c:pt>
                <c:pt idx="480">
                  <c:v>240.5</c:v>
                </c:pt>
                <c:pt idx="481">
                  <c:v>241</c:v>
                </c:pt>
                <c:pt idx="482">
                  <c:v>241.5</c:v>
                </c:pt>
                <c:pt idx="483">
                  <c:v>242</c:v>
                </c:pt>
                <c:pt idx="484">
                  <c:v>242.5</c:v>
                </c:pt>
                <c:pt idx="485">
                  <c:v>243</c:v>
                </c:pt>
                <c:pt idx="486">
                  <c:v>243.5</c:v>
                </c:pt>
                <c:pt idx="487">
                  <c:v>244</c:v>
                </c:pt>
                <c:pt idx="488">
                  <c:v>244.5</c:v>
                </c:pt>
                <c:pt idx="489">
                  <c:v>245</c:v>
                </c:pt>
                <c:pt idx="490">
                  <c:v>245.5</c:v>
                </c:pt>
                <c:pt idx="491">
                  <c:v>246</c:v>
                </c:pt>
                <c:pt idx="492">
                  <c:v>246.5</c:v>
                </c:pt>
                <c:pt idx="493">
                  <c:v>247</c:v>
                </c:pt>
                <c:pt idx="494">
                  <c:v>247.5</c:v>
                </c:pt>
                <c:pt idx="495">
                  <c:v>248</c:v>
                </c:pt>
                <c:pt idx="496">
                  <c:v>248.5</c:v>
                </c:pt>
                <c:pt idx="497">
                  <c:v>249</c:v>
                </c:pt>
                <c:pt idx="498">
                  <c:v>249.5</c:v>
                </c:pt>
                <c:pt idx="499">
                  <c:v>250</c:v>
                </c:pt>
                <c:pt idx="500">
                  <c:v>250.5</c:v>
                </c:pt>
                <c:pt idx="501">
                  <c:v>251</c:v>
                </c:pt>
                <c:pt idx="502">
                  <c:v>251.5</c:v>
                </c:pt>
                <c:pt idx="503">
                  <c:v>252</c:v>
                </c:pt>
                <c:pt idx="504">
                  <c:v>252.5</c:v>
                </c:pt>
                <c:pt idx="505">
                  <c:v>253</c:v>
                </c:pt>
                <c:pt idx="506">
                  <c:v>253.5</c:v>
                </c:pt>
                <c:pt idx="507">
                  <c:v>254</c:v>
                </c:pt>
                <c:pt idx="508">
                  <c:v>254.5</c:v>
                </c:pt>
                <c:pt idx="509">
                  <c:v>255</c:v>
                </c:pt>
                <c:pt idx="510">
                  <c:v>255.5</c:v>
                </c:pt>
                <c:pt idx="511">
                  <c:v>256</c:v>
                </c:pt>
                <c:pt idx="512">
                  <c:v>256.5</c:v>
                </c:pt>
                <c:pt idx="513">
                  <c:v>257</c:v>
                </c:pt>
                <c:pt idx="514">
                  <c:v>257.5</c:v>
                </c:pt>
                <c:pt idx="515">
                  <c:v>258</c:v>
                </c:pt>
                <c:pt idx="516">
                  <c:v>258.5</c:v>
                </c:pt>
                <c:pt idx="517">
                  <c:v>259</c:v>
                </c:pt>
                <c:pt idx="518">
                  <c:v>259.5</c:v>
                </c:pt>
                <c:pt idx="519">
                  <c:v>260</c:v>
                </c:pt>
                <c:pt idx="520">
                  <c:v>260.5</c:v>
                </c:pt>
                <c:pt idx="521">
                  <c:v>261</c:v>
                </c:pt>
                <c:pt idx="522">
                  <c:v>261.5</c:v>
                </c:pt>
                <c:pt idx="523">
                  <c:v>262</c:v>
                </c:pt>
                <c:pt idx="524">
                  <c:v>262.5</c:v>
                </c:pt>
                <c:pt idx="525">
                  <c:v>263</c:v>
                </c:pt>
                <c:pt idx="526">
                  <c:v>263.5</c:v>
                </c:pt>
                <c:pt idx="527">
                  <c:v>264</c:v>
                </c:pt>
                <c:pt idx="528">
                  <c:v>264.5</c:v>
                </c:pt>
                <c:pt idx="529">
                  <c:v>265</c:v>
                </c:pt>
                <c:pt idx="530">
                  <c:v>265.5</c:v>
                </c:pt>
                <c:pt idx="531">
                  <c:v>266</c:v>
                </c:pt>
                <c:pt idx="532">
                  <c:v>266.5</c:v>
                </c:pt>
                <c:pt idx="533">
                  <c:v>267</c:v>
                </c:pt>
                <c:pt idx="534">
                  <c:v>267.5</c:v>
                </c:pt>
                <c:pt idx="535">
                  <c:v>268</c:v>
                </c:pt>
                <c:pt idx="536">
                  <c:v>268.5</c:v>
                </c:pt>
                <c:pt idx="537">
                  <c:v>269</c:v>
                </c:pt>
                <c:pt idx="538">
                  <c:v>269.5</c:v>
                </c:pt>
                <c:pt idx="539">
                  <c:v>270</c:v>
                </c:pt>
                <c:pt idx="540">
                  <c:v>270.5</c:v>
                </c:pt>
                <c:pt idx="541">
                  <c:v>271</c:v>
                </c:pt>
                <c:pt idx="542">
                  <c:v>271.5</c:v>
                </c:pt>
                <c:pt idx="543">
                  <c:v>272</c:v>
                </c:pt>
                <c:pt idx="544">
                  <c:v>272.5</c:v>
                </c:pt>
                <c:pt idx="545">
                  <c:v>273</c:v>
                </c:pt>
                <c:pt idx="546">
                  <c:v>273.5</c:v>
                </c:pt>
                <c:pt idx="547">
                  <c:v>274</c:v>
                </c:pt>
                <c:pt idx="548">
                  <c:v>274.5</c:v>
                </c:pt>
                <c:pt idx="549">
                  <c:v>275</c:v>
                </c:pt>
                <c:pt idx="550">
                  <c:v>275.5</c:v>
                </c:pt>
                <c:pt idx="551">
                  <c:v>276</c:v>
                </c:pt>
                <c:pt idx="552">
                  <c:v>276.5</c:v>
                </c:pt>
                <c:pt idx="553">
                  <c:v>277</c:v>
                </c:pt>
                <c:pt idx="554">
                  <c:v>277.5</c:v>
                </c:pt>
                <c:pt idx="555">
                  <c:v>278</c:v>
                </c:pt>
                <c:pt idx="556">
                  <c:v>278.5</c:v>
                </c:pt>
                <c:pt idx="557">
                  <c:v>279</c:v>
                </c:pt>
                <c:pt idx="558">
                  <c:v>279.5</c:v>
                </c:pt>
                <c:pt idx="559">
                  <c:v>280</c:v>
                </c:pt>
                <c:pt idx="560">
                  <c:v>280.5</c:v>
                </c:pt>
                <c:pt idx="561">
                  <c:v>281</c:v>
                </c:pt>
                <c:pt idx="562">
                  <c:v>281.5</c:v>
                </c:pt>
                <c:pt idx="563">
                  <c:v>282</c:v>
                </c:pt>
                <c:pt idx="564">
                  <c:v>282.50000000000006</c:v>
                </c:pt>
                <c:pt idx="565">
                  <c:v>283.00000000000006</c:v>
                </c:pt>
                <c:pt idx="566">
                  <c:v>283.50000000000006</c:v>
                </c:pt>
                <c:pt idx="567">
                  <c:v>284.00000000000006</c:v>
                </c:pt>
                <c:pt idx="568">
                  <c:v>284.50000000000006</c:v>
                </c:pt>
                <c:pt idx="569">
                  <c:v>285.00000000000006</c:v>
                </c:pt>
                <c:pt idx="570">
                  <c:v>285.50000000000006</c:v>
                </c:pt>
                <c:pt idx="571">
                  <c:v>286.00000000000006</c:v>
                </c:pt>
                <c:pt idx="572">
                  <c:v>286.50000000000006</c:v>
                </c:pt>
                <c:pt idx="573">
                  <c:v>287.00000000000006</c:v>
                </c:pt>
                <c:pt idx="574">
                  <c:v>287.50000000000006</c:v>
                </c:pt>
                <c:pt idx="575">
                  <c:v>288.00000000000006</c:v>
                </c:pt>
                <c:pt idx="576">
                  <c:v>288.5</c:v>
                </c:pt>
                <c:pt idx="577">
                  <c:v>289</c:v>
                </c:pt>
                <c:pt idx="578">
                  <c:v>289.5</c:v>
                </c:pt>
                <c:pt idx="579">
                  <c:v>290</c:v>
                </c:pt>
                <c:pt idx="580">
                  <c:v>290.5</c:v>
                </c:pt>
                <c:pt idx="581">
                  <c:v>291</c:v>
                </c:pt>
                <c:pt idx="582">
                  <c:v>291.5</c:v>
                </c:pt>
                <c:pt idx="583">
                  <c:v>292</c:v>
                </c:pt>
                <c:pt idx="584">
                  <c:v>292.5</c:v>
                </c:pt>
                <c:pt idx="585">
                  <c:v>293</c:v>
                </c:pt>
                <c:pt idx="586">
                  <c:v>293.5</c:v>
                </c:pt>
                <c:pt idx="587">
                  <c:v>294</c:v>
                </c:pt>
                <c:pt idx="588">
                  <c:v>294.5</c:v>
                </c:pt>
                <c:pt idx="589">
                  <c:v>295</c:v>
                </c:pt>
                <c:pt idx="590">
                  <c:v>295.5</c:v>
                </c:pt>
                <c:pt idx="591">
                  <c:v>296</c:v>
                </c:pt>
                <c:pt idx="592">
                  <c:v>296.5</c:v>
                </c:pt>
                <c:pt idx="593">
                  <c:v>297</c:v>
                </c:pt>
                <c:pt idx="594">
                  <c:v>297.5</c:v>
                </c:pt>
                <c:pt idx="595">
                  <c:v>298</c:v>
                </c:pt>
                <c:pt idx="596">
                  <c:v>298.5</c:v>
                </c:pt>
                <c:pt idx="597">
                  <c:v>299</c:v>
                </c:pt>
                <c:pt idx="598">
                  <c:v>299.5</c:v>
                </c:pt>
                <c:pt idx="599">
                  <c:v>300</c:v>
                </c:pt>
                <c:pt idx="600">
                  <c:v>300.5</c:v>
                </c:pt>
                <c:pt idx="601">
                  <c:v>301</c:v>
                </c:pt>
                <c:pt idx="602">
                  <c:v>301.5</c:v>
                </c:pt>
                <c:pt idx="603">
                  <c:v>302</c:v>
                </c:pt>
                <c:pt idx="604">
                  <c:v>302.5</c:v>
                </c:pt>
                <c:pt idx="605">
                  <c:v>303</c:v>
                </c:pt>
                <c:pt idx="606">
                  <c:v>303.5</c:v>
                </c:pt>
                <c:pt idx="607">
                  <c:v>304</c:v>
                </c:pt>
                <c:pt idx="608">
                  <c:v>304.5</c:v>
                </c:pt>
                <c:pt idx="609">
                  <c:v>305</c:v>
                </c:pt>
                <c:pt idx="610">
                  <c:v>305.5</c:v>
                </c:pt>
                <c:pt idx="611">
                  <c:v>306</c:v>
                </c:pt>
                <c:pt idx="612">
                  <c:v>306.5</c:v>
                </c:pt>
                <c:pt idx="613">
                  <c:v>307</c:v>
                </c:pt>
                <c:pt idx="614">
                  <c:v>307.5</c:v>
                </c:pt>
                <c:pt idx="615">
                  <c:v>308</c:v>
                </c:pt>
                <c:pt idx="616">
                  <c:v>308.5</c:v>
                </c:pt>
                <c:pt idx="617">
                  <c:v>309</c:v>
                </c:pt>
                <c:pt idx="618">
                  <c:v>309.5</c:v>
                </c:pt>
                <c:pt idx="619">
                  <c:v>310</c:v>
                </c:pt>
                <c:pt idx="620">
                  <c:v>310.5</c:v>
                </c:pt>
                <c:pt idx="621">
                  <c:v>311</c:v>
                </c:pt>
                <c:pt idx="622">
                  <c:v>311.5</c:v>
                </c:pt>
                <c:pt idx="623">
                  <c:v>312</c:v>
                </c:pt>
                <c:pt idx="624">
                  <c:v>312.5</c:v>
                </c:pt>
                <c:pt idx="625">
                  <c:v>313</c:v>
                </c:pt>
                <c:pt idx="626">
                  <c:v>313.5</c:v>
                </c:pt>
                <c:pt idx="627">
                  <c:v>314</c:v>
                </c:pt>
                <c:pt idx="628">
                  <c:v>314.5</c:v>
                </c:pt>
                <c:pt idx="629">
                  <c:v>315</c:v>
                </c:pt>
                <c:pt idx="630">
                  <c:v>315.5</c:v>
                </c:pt>
                <c:pt idx="631">
                  <c:v>316</c:v>
                </c:pt>
                <c:pt idx="632">
                  <c:v>316.5</c:v>
                </c:pt>
                <c:pt idx="633">
                  <c:v>317</c:v>
                </c:pt>
                <c:pt idx="634">
                  <c:v>317.5</c:v>
                </c:pt>
                <c:pt idx="635">
                  <c:v>318</c:v>
                </c:pt>
                <c:pt idx="636">
                  <c:v>318.5</c:v>
                </c:pt>
                <c:pt idx="637">
                  <c:v>319</c:v>
                </c:pt>
                <c:pt idx="638">
                  <c:v>319.5</c:v>
                </c:pt>
                <c:pt idx="639">
                  <c:v>320</c:v>
                </c:pt>
                <c:pt idx="640">
                  <c:v>320.5</c:v>
                </c:pt>
                <c:pt idx="641">
                  <c:v>321</c:v>
                </c:pt>
                <c:pt idx="642">
                  <c:v>321.5</c:v>
                </c:pt>
                <c:pt idx="643">
                  <c:v>322</c:v>
                </c:pt>
                <c:pt idx="644">
                  <c:v>322.5</c:v>
                </c:pt>
                <c:pt idx="645">
                  <c:v>323</c:v>
                </c:pt>
                <c:pt idx="646">
                  <c:v>323.5</c:v>
                </c:pt>
                <c:pt idx="647">
                  <c:v>324</c:v>
                </c:pt>
                <c:pt idx="648">
                  <c:v>324.5</c:v>
                </c:pt>
                <c:pt idx="649">
                  <c:v>325</c:v>
                </c:pt>
                <c:pt idx="650">
                  <c:v>325.5</c:v>
                </c:pt>
                <c:pt idx="651">
                  <c:v>326</c:v>
                </c:pt>
                <c:pt idx="652">
                  <c:v>326.5</c:v>
                </c:pt>
                <c:pt idx="653">
                  <c:v>327</c:v>
                </c:pt>
                <c:pt idx="654">
                  <c:v>327.5</c:v>
                </c:pt>
                <c:pt idx="655">
                  <c:v>328</c:v>
                </c:pt>
                <c:pt idx="656">
                  <c:v>328.5</c:v>
                </c:pt>
                <c:pt idx="657">
                  <c:v>329</c:v>
                </c:pt>
                <c:pt idx="658">
                  <c:v>329.5</c:v>
                </c:pt>
                <c:pt idx="659">
                  <c:v>330</c:v>
                </c:pt>
                <c:pt idx="660">
                  <c:v>330.5</c:v>
                </c:pt>
                <c:pt idx="661">
                  <c:v>331</c:v>
                </c:pt>
                <c:pt idx="662">
                  <c:v>331.5</c:v>
                </c:pt>
                <c:pt idx="663">
                  <c:v>332</c:v>
                </c:pt>
                <c:pt idx="664">
                  <c:v>332.5</c:v>
                </c:pt>
                <c:pt idx="665">
                  <c:v>333</c:v>
                </c:pt>
                <c:pt idx="666">
                  <c:v>333.5</c:v>
                </c:pt>
                <c:pt idx="667">
                  <c:v>334</c:v>
                </c:pt>
                <c:pt idx="668">
                  <c:v>334.5</c:v>
                </c:pt>
                <c:pt idx="669">
                  <c:v>335</c:v>
                </c:pt>
                <c:pt idx="670">
                  <c:v>335.5</c:v>
                </c:pt>
                <c:pt idx="671">
                  <c:v>336</c:v>
                </c:pt>
                <c:pt idx="672">
                  <c:v>336.5</c:v>
                </c:pt>
                <c:pt idx="673">
                  <c:v>337</c:v>
                </c:pt>
                <c:pt idx="674">
                  <c:v>337.5</c:v>
                </c:pt>
                <c:pt idx="675">
                  <c:v>338</c:v>
                </c:pt>
                <c:pt idx="676">
                  <c:v>338.5</c:v>
                </c:pt>
                <c:pt idx="677">
                  <c:v>339</c:v>
                </c:pt>
                <c:pt idx="678">
                  <c:v>339.5</c:v>
                </c:pt>
                <c:pt idx="679">
                  <c:v>340</c:v>
                </c:pt>
                <c:pt idx="680">
                  <c:v>340.5</c:v>
                </c:pt>
                <c:pt idx="681">
                  <c:v>341</c:v>
                </c:pt>
                <c:pt idx="682">
                  <c:v>341.5</c:v>
                </c:pt>
                <c:pt idx="683">
                  <c:v>342</c:v>
                </c:pt>
                <c:pt idx="684">
                  <c:v>342.5</c:v>
                </c:pt>
                <c:pt idx="685">
                  <c:v>343</c:v>
                </c:pt>
                <c:pt idx="686">
                  <c:v>343.5</c:v>
                </c:pt>
                <c:pt idx="687">
                  <c:v>344</c:v>
                </c:pt>
                <c:pt idx="688">
                  <c:v>344.5</c:v>
                </c:pt>
                <c:pt idx="689">
                  <c:v>345.00000000000006</c:v>
                </c:pt>
                <c:pt idx="690">
                  <c:v>345.50000000000006</c:v>
                </c:pt>
                <c:pt idx="691">
                  <c:v>346.00000000000006</c:v>
                </c:pt>
                <c:pt idx="692">
                  <c:v>346.50000000000006</c:v>
                </c:pt>
                <c:pt idx="693">
                  <c:v>347.00000000000006</c:v>
                </c:pt>
                <c:pt idx="694">
                  <c:v>347.50000000000006</c:v>
                </c:pt>
                <c:pt idx="695">
                  <c:v>348.00000000000006</c:v>
                </c:pt>
                <c:pt idx="696">
                  <c:v>348.50000000000006</c:v>
                </c:pt>
                <c:pt idx="697">
                  <c:v>349.00000000000006</c:v>
                </c:pt>
                <c:pt idx="698">
                  <c:v>349.50000000000006</c:v>
                </c:pt>
                <c:pt idx="699">
                  <c:v>350.00000000000006</c:v>
                </c:pt>
                <c:pt idx="700">
                  <c:v>350.50000000000006</c:v>
                </c:pt>
                <c:pt idx="701">
                  <c:v>351.00000000000006</c:v>
                </c:pt>
                <c:pt idx="702">
                  <c:v>351.50000000000006</c:v>
                </c:pt>
                <c:pt idx="703">
                  <c:v>352</c:v>
                </c:pt>
                <c:pt idx="704">
                  <c:v>352.5</c:v>
                </c:pt>
                <c:pt idx="705">
                  <c:v>353</c:v>
                </c:pt>
                <c:pt idx="706">
                  <c:v>353.5</c:v>
                </c:pt>
                <c:pt idx="707">
                  <c:v>354</c:v>
                </c:pt>
                <c:pt idx="708">
                  <c:v>354.5</c:v>
                </c:pt>
                <c:pt idx="709">
                  <c:v>355</c:v>
                </c:pt>
                <c:pt idx="710">
                  <c:v>355.5</c:v>
                </c:pt>
                <c:pt idx="711">
                  <c:v>356</c:v>
                </c:pt>
                <c:pt idx="712">
                  <c:v>356.5</c:v>
                </c:pt>
                <c:pt idx="713">
                  <c:v>357</c:v>
                </c:pt>
                <c:pt idx="714">
                  <c:v>357.5</c:v>
                </c:pt>
                <c:pt idx="715">
                  <c:v>358</c:v>
                </c:pt>
                <c:pt idx="716">
                  <c:v>358.5</c:v>
                </c:pt>
                <c:pt idx="717">
                  <c:v>359</c:v>
                </c:pt>
                <c:pt idx="718">
                  <c:v>359.5</c:v>
                </c:pt>
                <c:pt idx="719">
                  <c:v>360</c:v>
                </c:pt>
                <c:pt idx="720">
                  <c:v>360.5</c:v>
                </c:pt>
                <c:pt idx="721">
                  <c:v>361</c:v>
                </c:pt>
                <c:pt idx="722">
                  <c:v>361.5</c:v>
                </c:pt>
                <c:pt idx="723">
                  <c:v>362</c:v>
                </c:pt>
                <c:pt idx="724">
                  <c:v>362.5</c:v>
                </c:pt>
                <c:pt idx="725">
                  <c:v>363</c:v>
                </c:pt>
                <c:pt idx="726">
                  <c:v>363.5</c:v>
                </c:pt>
                <c:pt idx="727">
                  <c:v>364</c:v>
                </c:pt>
                <c:pt idx="728">
                  <c:v>364.5</c:v>
                </c:pt>
                <c:pt idx="729">
                  <c:v>365</c:v>
                </c:pt>
                <c:pt idx="730">
                  <c:v>365.5</c:v>
                </c:pt>
                <c:pt idx="731">
                  <c:v>366</c:v>
                </c:pt>
                <c:pt idx="732">
                  <c:v>366.5</c:v>
                </c:pt>
                <c:pt idx="733">
                  <c:v>367</c:v>
                </c:pt>
                <c:pt idx="734">
                  <c:v>367.5</c:v>
                </c:pt>
                <c:pt idx="735">
                  <c:v>368</c:v>
                </c:pt>
                <c:pt idx="736">
                  <c:v>368.5</c:v>
                </c:pt>
                <c:pt idx="737">
                  <c:v>369</c:v>
                </c:pt>
                <c:pt idx="738">
                  <c:v>369.5</c:v>
                </c:pt>
                <c:pt idx="739">
                  <c:v>370</c:v>
                </c:pt>
                <c:pt idx="740">
                  <c:v>370.5</c:v>
                </c:pt>
                <c:pt idx="741">
                  <c:v>371</c:v>
                </c:pt>
                <c:pt idx="742">
                  <c:v>371.5</c:v>
                </c:pt>
                <c:pt idx="743">
                  <c:v>372</c:v>
                </c:pt>
                <c:pt idx="744">
                  <c:v>372.5</c:v>
                </c:pt>
                <c:pt idx="745">
                  <c:v>373</c:v>
                </c:pt>
                <c:pt idx="746">
                  <c:v>373.5</c:v>
                </c:pt>
                <c:pt idx="747">
                  <c:v>374</c:v>
                </c:pt>
                <c:pt idx="748">
                  <c:v>374.5</c:v>
                </c:pt>
                <c:pt idx="749">
                  <c:v>375</c:v>
                </c:pt>
                <c:pt idx="750">
                  <c:v>375.5</c:v>
                </c:pt>
                <c:pt idx="751">
                  <c:v>376</c:v>
                </c:pt>
                <c:pt idx="752">
                  <c:v>376.5</c:v>
                </c:pt>
                <c:pt idx="753">
                  <c:v>377</c:v>
                </c:pt>
                <c:pt idx="754">
                  <c:v>377.5</c:v>
                </c:pt>
                <c:pt idx="755">
                  <c:v>378</c:v>
                </c:pt>
                <c:pt idx="756">
                  <c:v>378.5</c:v>
                </c:pt>
                <c:pt idx="757">
                  <c:v>379</c:v>
                </c:pt>
                <c:pt idx="758">
                  <c:v>379.5</c:v>
                </c:pt>
                <c:pt idx="759">
                  <c:v>380</c:v>
                </c:pt>
                <c:pt idx="760">
                  <c:v>380.5</c:v>
                </c:pt>
                <c:pt idx="761">
                  <c:v>381</c:v>
                </c:pt>
                <c:pt idx="762">
                  <c:v>381.5</c:v>
                </c:pt>
                <c:pt idx="763">
                  <c:v>382</c:v>
                </c:pt>
                <c:pt idx="764">
                  <c:v>382.5</c:v>
                </c:pt>
                <c:pt idx="765">
                  <c:v>383</c:v>
                </c:pt>
                <c:pt idx="766">
                  <c:v>383.5</c:v>
                </c:pt>
                <c:pt idx="767">
                  <c:v>384</c:v>
                </c:pt>
                <c:pt idx="768">
                  <c:v>384.5</c:v>
                </c:pt>
                <c:pt idx="769">
                  <c:v>385</c:v>
                </c:pt>
                <c:pt idx="770">
                  <c:v>385.5</c:v>
                </c:pt>
                <c:pt idx="771">
                  <c:v>386</c:v>
                </c:pt>
                <c:pt idx="772">
                  <c:v>386.5</c:v>
                </c:pt>
                <c:pt idx="773">
                  <c:v>387</c:v>
                </c:pt>
                <c:pt idx="774">
                  <c:v>387.5</c:v>
                </c:pt>
                <c:pt idx="775">
                  <c:v>388</c:v>
                </c:pt>
                <c:pt idx="776">
                  <c:v>388.5</c:v>
                </c:pt>
                <c:pt idx="777">
                  <c:v>389</c:v>
                </c:pt>
                <c:pt idx="778">
                  <c:v>389.5</c:v>
                </c:pt>
                <c:pt idx="779">
                  <c:v>390</c:v>
                </c:pt>
                <c:pt idx="780">
                  <c:v>390.5</c:v>
                </c:pt>
                <c:pt idx="781">
                  <c:v>391</c:v>
                </c:pt>
                <c:pt idx="782">
                  <c:v>391.5</c:v>
                </c:pt>
                <c:pt idx="783">
                  <c:v>392</c:v>
                </c:pt>
                <c:pt idx="784">
                  <c:v>392.5</c:v>
                </c:pt>
                <c:pt idx="785">
                  <c:v>393</c:v>
                </c:pt>
                <c:pt idx="786">
                  <c:v>393.5</c:v>
                </c:pt>
                <c:pt idx="787">
                  <c:v>394</c:v>
                </c:pt>
                <c:pt idx="788">
                  <c:v>394.5</c:v>
                </c:pt>
                <c:pt idx="789">
                  <c:v>395</c:v>
                </c:pt>
                <c:pt idx="790">
                  <c:v>395.5</c:v>
                </c:pt>
                <c:pt idx="791">
                  <c:v>396</c:v>
                </c:pt>
                <c:pt idx="792">
                  <c:v>396.5</c:v>
                </c:pt>
                <c:pt idx="793">
                  <c:v>397</c:v>
                </c:pt>
                <c:pt idx="794">
                  <c:v>397.5</c:v>
                </c:pt>
                <c:pt idx="795">
                  <c:v>398</c:v>
                </c:pt>
                <c:pt idx="796">
                  <c:v>398.5</c:v>
                </c:pt>
                <c:pt idx="797">
                  <c:v>399</c:v>
                </c:pt>
                <c:pt idx="798">
                  <c:v>399.5</c:v>
                </c:pt>
                <c:pt idx="799">
                  <c:v>400</c:v>
                </c:pt>
                <c:pt idx="800">
                  <c:v>400.5</c:v>
                </c:pt>
                <c:pt idx="801">
                  <c:v>401</c:v>
                </c:pt>
                <c:pt idx="802">
                  <c:v>401.5</c:v>
                </c:pt>
                <c:pt idx="803">
                  <c:v>402</c:v>
                </c:pt>
                <c:pt idx="804">
                  <c:v>402.5</c:v>
                </c:pt>
                <c:pt idx="805">
                  <c:v>403</c:v>
                </c:pt>
                <c:pt idx="806">
                  <c:v>403.5</c:v>
                </c:pt>
                <c:pt idx="807">
                  <c:v>404</c:v>
                </c:pt>
                <c:pt idx="808">
                  <c:v>404.5</c:v>
                </c:pt>
                <c:pt idx="809">
                  <c:v>405</c:v>
                </c:pt>
                <c:pt idx="810">
                  <c:v>405.5</c:v>
                </c:pt>
                <c:pt idx="811">
                  <c:v>406</c:v>
                </c:pt>
                <c:pt idx="812">
                  <c:v>406.5</c:v>
                </c:pt>
                <c:pt idx="813">
                  <c:v>407</c:v>
                </c:pt>
                <c:pt idx="814">
                  <c:v>407.50000000000006</c:v>
                </c:pt>
                <c:pt idx="815">
                  <c:v>408.00000000000006</c:v>
                </c:pt>
                <c:pt idx="816">
                  <c:v>408.50000000000006</c:v>
                </c:pt>
                <c:pt idx="817">
                  <c:v>409.00000000000006</c:v>
                </c:pt>
                <c:pt idx="818">
                  <c:v>409.50000000000006</c:v>
                </c:pt>
                <c:pt idx="819">
                  <c:v>410.00000000000006</c:v>
                </c:pt>
                <c:pt idx="820">
                  <c:v>410.50000000000006</c:v>
                </c:pt>
                <c:pt idx="821">
                  <c:v>411.00000000000006</c:v>
                </c:pt>
                <c:pt idx="822">
                  <c:v>411.50000000000006</c:v>
                </c:pt>
                <c:pt idx="823">
                  <c:v>412.00000000000006</c:v>
                </c:pt>
                <c:pt idx="824">
                  <c:v>412.50000000000006</c:v>
                </c:pt>
                <c:pt idx="825">
                  <c:v>413.00000000000006</c:v>
                </c:pt>
                <c:pt idx="826">
                  <c:v>413.50000000000006</c:v>
                </c:pt>
                <c:pt idx="827">
                  <c:v>414.00000000000006</c:v>
                </c:pt>
                <c:pt idx="828">
                  <c:v>414.50000000000006</c:v>
                </c:pt>
                <c:pt idx="829">
                  <c:v>415.00000000000006</c:v>
                </c:pt>
                <c:pt idx="830">
                  <c:v>415.50000000000006</c:v>
                </c:pt>
                <c:pt idx="831">
                  <c:v>416.00000000000006</c:v>
                </c:pt>
                <c:pt idx="832">
                  <c:v>416.5</c:v>
                </c:pt>
                <c:pt idx="833">
                  <c:v>417</c:v>
                </c:pt>
                <c:pt idx="834">
                  <c:v>417.5</c:v>
                </c:pt>
                <c:pt idx="835">
                  <c:v>418</c:v>
                </c:pt>
                <c:pt idx="836">
                  <c:v>418.5</c:v>
                </c:pt>
                <c:pt idx="837">
                  <c:v>419</c:v>
                </c:pt>
                <c:pt idx="838">
                  <c:v>419.5</c:v>
                </c:pt>
                <c:pt idx="839">
                  <c:v>420</c:v>
                </c:pt>
                <c:pt idx="840">
                  <c:v>420.5</c:v>
                </c:pt>
                <c:pt idx="841">
                  <c:v>421</c:v>
                </c:pt>
                <c:pt idx="842">
                  <c:v>421.5</c:v>
                </c:pt>
                <c:pt idx="843">
                  <c:v>422</c:v>
                </c:pt>
                <c:pt idx="844">
                  <c:v>422.5</c:v>
                </c:pt>
                <c:pt idx="845">
                  <c:v>423</c:v>
                </c:pt>
                <c:pt idx="846">
                  <c:v>423.5</c:v>
                </c:pt>
                <c:pt idx="847">
                  <c:v>424</c:v>
                </c:pt>
                <c:pt idx="848">
                  <c:v>424.5</c:v>
                </c:pt>
                <c:pt idx="849">
                  <c:v>425</c:v>
                </c:pt>
                <c:pt idx="850">
                  <c:v>425.5</c:v>
                </c:pt>
                <c:pt idx="851">
                  <c:v>426</c:v>
                </c:pt>
                <c:pt idx="852">
                  <c:v>426.5</c:v>
                </c:pt>
                <c:pt idx="853">
                  <c:v>427</c:v>
                </c:pt>
                <c:pt idx="854">
                  <c:v>427.5</c:v>
                </c:pt>
                <c:pt idx="855">
                  <c:v>428</c:v>
                </c:pt>
                <c:pt idx="856">
                  <c:v>428.5</c:v>
                </c:pt>
                <c:pt idx="857">
                  <c:v>429</c:v>
                </c:pt>
                <c:pt idx="858">
                  <c:v>429.5</c:v>
                </c:pt>
                <c:pt idx="859">
                  <c:v>430</c:v>
                </c:pt>
                <c:pt idx="860">
                  <c:v>430.5</c:v>
                </c:pt>
                <c:pt idx="861">
                  <c:v>431</c:v>
                </c:pt>
                <c:pt idx="862">
                  <c:v>431.5</c:v>
                </c:pt>
                <c:pt idx="863">
                  <c:v>432</c:v>
                </c:pt>
                <c:pt idx="864">
                  <c:v>432.5</c:v>
                </c:pt>
                <c:pt idx="865">
                  <c:v>433</c:v>
                </c:pt>
                <c:pt idx="866">
                  <c:v>433.5</c:v>
                </c:pt>
                <c:pt idx="867">
                  <c:v>434</c:v>
                </c:pt>
                <c:pt idx="868">
                  <c:v>434.5</c:v>
                </c:pt>
                <c:pt idx="869">
                  <c:v>435</c:v>
                </c:pt>
                <c:pt idx="870">
                  <c:v>435.5</c:v>
                </c:pt>
                <c:pt idx="871">
                  <c:v>436</c:v>
                </c:pt>
                <c:pt idx="872">
                  <c:v>436.5</c:v>
                </c:pt>
                <c:pt idx="873">
                  <c:v>437</c:v>
                </c:pt>
                <c:pt idx="874">
                  <c:v>437.5</c:v>
                </c:pt>
                <c:pt idx="875">
                  <c:v>438</c:v>
                </c:pt>
                <c:pt idx="876">
                  <c:v>438.5</c:v>
                </c:pt>
                <c:pt idx="877">
                  <c:v>439</c:v>
                </c:pt>
                <c:pt idx="878">
                  <c:v>439.5</c:v>
                </c:pt>
                <c:pt idx="879">
                  <c:v>440</c:v>
                </c:pt>
                <c:pt idx="880">
                  <c:v>440.5</c:v>
                </c:pt>
                <c:pt idx="881">
                  <c:v>441</c:v>
                </c:pt>
                <c:pt idx="882">
                  <c:v>441.5</c:v>
                </c:pt>
                <c:pt idx="883">
                  <c:v>442</c:v>
                </c:pt>
                <c:pt idx="884">
                  <c:v>442.5</c:v>
                </c:pt>
                <c:pt idx="885">
                  <c:v>443</c:v>
                </c:pt>
                <c:pt idx="886">
                  <c:v>443.5</c:v>
                </c:pt>
                <c:pt idx="887">
                  <c:v>444</c:v>
                </c:pt>
                <c:pt idx="888">
                  <c:v>444.5</c:v>
                </c:pt>
                <c:pt idx="889">
                  <c:v>445</c:v>
                </c:pt>
                <c:pt idx="890">
                  <c:v>445.5</c:v>
                </c:pt>
                <c:pt idx="891">
                  <c:v>446</c:v>
                </c:pt>
                <c:pt idx="892">
                  <c:v>446.5</c:v>
                </c:pt>
                <c:pt idx="893">
                  <c:v>447</c:v>
                </c:pt>
                <c:pt idx="894">
                  <c:v>447.5</c:v>
                </c:pt>
                <c:pt idx="895">
                  <c:v>448</c:v>
                </c:pt>
                <c:pt idx="896">
                  <c:v>448.5</c:v>
                </c:pt>
                <c:pt idx="897">
                  <c:v>449</c:v>
                </c:pt>
                <c:pt idx="898">
                  <c:v>449.5</c:v>
                </c:pt>
                <c:pt idx="899">
                  <c:v>450</c:v>
                </c:pt>
                <c:pt idx="900">
                  <c:v>450.5</c:v>
                </c:pt>
                <c:pt idx="901">
                  <c:v>451</c:v>
                </c:pt>
                <c:pt idx="902">
                  <c:v>451.5</c:v>
                </c:pt>
                <c:pt idx="903">
                  <c:v>452</c:v>
                </c:pt>
                <c:pt idx="904">
                  <c:v>452.5</c:v>
                </c:pt>
                <c:pt idx="905">
                  <c:v>453</c:v>
                </c:pt>
                <c:pt idx="906">
                  <c:v>453.5</c:v>
                </c:pt>
                <c:pt idx="907">
                  <c:v>454</c:v>
                </c:pt>
                <c:pt idx="908">
                  <c:v>454.5</c:v>
                </c:pt>
                <c:pt idx="909">
                  <c:v>455</c:v>
                </c:pt>
                <c:pt idx="910">
                  <c:v>455.5</c:v>
                </c:pt>
                <c:pt idx="911">
                  <c:v>456</c:v>
                </c:pt>
                <c:pt idx="912">
                  <c:v>456.5</c:v>
                </c:pt>
                <c:pt idx="913">
                  <c:v>457</c:v>
                </c:pt>
                <c:pt idx="914">
                  <c:v>457.5</c:v>
                </c:pt>
                <c:pt idx="915">
                  <c:v>458</c:v>
                </c:pt>
                <c:pt idx="916">
                  <c:v>458.5</c:v>
                </c:pt>
                <c:pt idx="917">
                  <c:v>459</c:v>
                </c:pt>
                <c:pt idx="918">
                  <c:v>459.5</c:v>
                </c:pt>
                <c:pt idx="919">
                  <c:v>460</c:v>
                </c:pt>
                <c:pt idx="920">
                  <c:v>460.5</c:v>
                </c:pt>
                <c:pt idx="921">
                  <c:v>461</c:v>
                </c:pt>
                <c:pt idx="922">
                  <c:v>461.5</c:v>
                </c:pt>
                <c:pt idx="923">
                  <c:v>462</c:v>
                </c:pt>
                <c:pt idx="924">
                  <c:v>462.5</c:v>
                </c:pt>
                <c:pt idx="925">
                  <c:v>463</c:v>
                </c:pt>
                <c:pt idx="926">
                  <c:v>463.5</c:v>
                </c:pt>
                <c:pt idx="927">
                  <c:v>464</c:v>
                </c:pt>
                <c:pt idx="928">
                  <c:v>464.5</c:v>
                </c:pt>
                <c:pt idx="929">
                  <c:v>465</c:v>
                </c:pt>
                <c:pt idx="930">
                  <c:v>465.5</c:v>
                </c:pt>
                <c:pt idx="931">
                  <c:v>466</c:v>
                </c:pt>
                <c:pt idx="932">
                  <c:v>466.5</c:v>
                </c:pt>
                <c:pt idx="933">
                  <c:v>467</c:v>
                </c:pt>
                <c:pt idx="934">
                  <c:v>467.5</c:v>
                </c:pt>
                <c:pt idx="935">
                  <c:v>468</c:v>
                </c:pt>
                <c:pt idx="936">
                  <c:v>468.5</c:v>
                </c:pt>
                <c:pt idx="937">
                  <c:v>469</c:v>
                </c:pt>
                <c:pt idx="938">
                  <c:v>469.5</c:v>
                </c:pt>
                <c:pt idx="939">
                  <c:v>470.00000000000006</c:v>
                </c:pt>
                <c:pt idx="940">
                  <c:v>470.50000000000006</c:v>
                </c:pt>
                <c:pt idx="941">
                  <c:v>471.00000000000006</c:v>
                </c:pt>
                <c:pt idx="942">
                  <c:v>471.50000000000006</c:v>
                </c:pt>
                <c:pt idx="943">
                  <c:v>472.00000000000006</c:v>
                </c:pt>
                <c:pt idx="944">
                  <c:v>472.50000000000006</c:v>
                </c:pt>
                <c:pt idx="945">
                  <c:v>473.00000000000006</c:v>
                </c:pt>
                <c:pt idx="946">
                  <c:v>473.50000000000006</c:v>
                </c:pt>
                <c:pt idx="947">
                  <c:v>474.00000000000006</c:v>
                </c:pt>
                <c:pt idx="948">
                  <c:v>474.50000000000006</c:v>
                </c:pt>
                <c:pt idx="949">
                  <c:v>475.00000000000006</c:v>
                </c:pt>
                <c:pt idx="950">
                  <c:v>475.50000000000006</c:v>
                </c:pt>
                <c:pt idx="951">
                  <c:v>476.00000000000006</c:v>
                </c:pt>
                <c:pt idx="952">
                  <c:v>476.50000000000006</c:v>
                </c:pt>
                <c:pt idx="953">
                  <c:v>477.00000000000006</c:v>
                </c:pt>
                <c:pt idx="954">
                  <c:v>477.50000000000006</c:v>
                </c:pt>
                <c:pt idx="955">
                  <c:v>478.00000000000006</c:v>
                </c:pt>
                <c:pt idx="956">
                  <c:v>478.50000000000006</c:v>
                </c:pt>
                <c:pt idx="957">
                  <c:v>479.00000000000006</c:v>
                </c:pt>
                <c:pt idx="958">
                  <c:v>479.50000000000006</c:v>
                </c:pt>
                <c:pt idx="959">
                  <c:v>480</c:v>
                </c:pt>
                <c:pt idx="960">
                  <c:v>480.5</c:v>
                </c:pt>
                <c:pt idx="961">
                  <c:v>481</c:v>
                </c:pt>
                <c:pt idx="962">
                  <c:v>481.5</c:v>
                </c:pt>
                <c:pt idx="963">
                  <c:v>482</c:v>
                </c:pt>
                <c:pt idx="964">
                  <c:v>482.5</c:v>
                </c:pt>
                <c:pt idx="965">
                  <c:v>483</c:v>
                </c:pt>
                <c:pt idx="966">
                  <c:v>483.5</c:v>
                </c:pt>
                <c:pt idx="967">
                  <c:v>484</c:v>
                </c:pt>
                <c:pt idx="968">
                  <c:v>484.5</c:v>
                </c:pt>
                <c:pt idx="969">
                  <c:v>485</c:v>
                </c:pt>
                <c:pt idx="970">
                  <c:v>485.5</c:v>
                </c:pt>
                <c:pt idx="971">
                  <c:v>486</c:v>
                </c:pt>
                <c:pt idx="972">
                  <c:v>486.5</c:v>
                </c:pt>
                <c:pt idx="973">
                  <c:v>487</c:v>
                </c:pt>
                <c:pt idx="974">
                  <c:v>487.5</c:v>
                </c:pt>
                <c:pt idx="975">
                  <c:v>488</c:v>
                </c:pt>
                <c:pt idx="976">
                  <c:v>488.5</c:v>
                </c:pt>
                <c:pt idx="977">
                  <c:v>489</c:v>
                </c:pt>
                <c:pt idx="978">
                  <c:v>489.5</c:v>
                </c:pt>
                <c:pt idx="979">
                  <c:v>490</c:v>
                </c:pt>
                <c:pt idx="980">
                  <c:v>490.5</c:v>
                </c:pt>
                <c:pt idx="981">
                  <c:v>491</c:v>
                </c:pt>
                <c:pt idx="982">
                  <c:v>491.5</c:v>
                </c:pt>
                <c:pt idx="983">
                  <c:v>492</c:v>
                </c:pt>
                <c:pt idx="984">
                  <c:v>492.5</c:v>
                </c:pt>
                <c:pt idx="985">
                  <c:v>493</c:v>
                </c:pt>
                <c:pt idx="986">
                  <c:v>493.5</c:v>
                </c:pt>
                <c:pt idx="987">
                  <c:v>494</c:v>
                </c:pt>
                <c:pt idx="988">
                  <c:v>494.5</c:v>
                </c:pt>
                <c:pt idx="989">
                  <c:v>495</c:v>
                </c:pt>
                <c:pt idx="990">
                  <c:v>495.5</c:v>
                </c:pt>
                <c:pt idx="991">
                  <c:v>496</c:v>
                </c:pt>
                <c:pt idx="992">
                  <c:v>496.5</c:v>
                </c:pt>
                <c:pt idx="993">
                  <c:v>497</c:v>
                </c:pt>
                <c:pt idx="994">
                  <c:v>497.5</c:v>
                </c:pt>
                <c:pt idx="995">
                  <c:v>498</c:v>
                </c:pt>
                <c:pt idx="996">
                  <c:v>498.5</c:v>
                </c:pt>
                <c:pt idx="997">
                  <c:v>499</c:v>
                </c:pt>
                <c:pt idx="998">
                  <c:v>499.5</c:v>
                </c:pt>
                <c:pt idx="999">
                  <c:v>500</c:v>
                </c:pt>
              </c:numCache>
            </c:numRef>
          </c:xVal>
          <c:yVal>
            <c:numRef>
              <c:f>Graphen!$M$2:$M$1002</c:f>
              <c:numCache>
                <c:formatCode>General</c:formatCode>
                <c:ptCount val="1001"/>
                <c:pt idx="0">
                  <c:v>0</c:v>
                </c:pt>
                <c:pt idx="1">
                  <c:v>1.1591699606822777E-11</c:v>
                </c:pt>
                <c:pt idx="2">
                  <c:v>2.6779446693083559E-11</c:v>
                </c:pt>
                <c:pt idx="3">
                  <c:v>3.9658975501185119E-11</c:v>
                </c:pt>
                <c:pt idx="4">
                  <c:v>5.023857701927332E-11</c:v>
                </c:pt>
                <c:pt idx="5">
                  <c:v>5.8903136803161626E-11</c:v>
                </c:pt>
                <c:pt idx="6">
                  <c:v>6.5997289649506001E-11</c:v>
                </c:pt>
                <c:pt idx="7">
                  <c:v>7.1805501364802912E-11</c:v>
                </c:pt>
                <c:pt idx="8">
                  <c:v>7.6560872160947819E-11</c:v>
                </c:pt>
                <c:pt idx="9">
                  <c:v>8.0454236050991607E-11</c:v>
                </c:pt>
                <c:pt idx="10">
                  <c:v>8.3641854668245373E-11</c:v>
                </c:pt>
                <c:pt idx="11">
                  <c:v>8.6251654531491407E-11</c:v>
                </c:pt>
                <c:pt idx="12">
                  <c:v>8.8388377378970592E-11</c:v>
                </c:pt>
                <c:pt idx="13">
                  <c:v>9.0137780268966368E-11</c:v>
                </c:pt>
                <c:pt idx="14">
                  <c:v>9.1570071911396422E-11</c:v>
                </c:pt>
                <c:pt idx="15">
                  <c:v>9.2742728684905268E-11</c:v>
                </c:pt>
                <c:pt idx="16">
                  <c:v>9.3702821190935661E-11</c:v>
                </c:pt>
                <c:pt idx="17">
                  <c:v>9.4488878208155116E-11</c:v>
                </c:pt>
                <c:pt idx="18">
                  <c:v>9.5132449117483697E-11</c:v>
                </c:pt>
                <c:pt idx="19">
                  <c:v>9.5659357583789496E-11</c:v>
                </c:pt>
                <c:pt idx="20">
                  <c:v>9.609075415136022E-11</c:v>
                </c:pt>
                <c:pt idx="21">
                  <c:v>9.6443952512463372E-11</c:v>
                </c:pt>
                <c:pt idx="22">
                  <c:v>9.6733127919350828E-11</c:v>
                </c:pt>
                <c:pt idx="23">
                  <c:v>9.6969880757857149E-11</c:v>
                </c:pt>
                <c:pt idx="24">
                  <c:v>9.7163721865432572E-11</c:v>
                </c:pt>
                <c:pt idx="25">
                  <c:v>9.7322423679936779E-11</c:v>
                </c:pt>
                <c:pt idx="26">
                  <c:v>9.7452359105392176E-11</c:v>
                </c:pt>
                <c:pt idx="27">
                  <c:v>9.755873937285767E-11</c:v>
                </c:pt>
                <c:pt idx="28">
                  <c:v>9.7645837538875173E-11</c:v>
                </c:pt>
                <c:pt idx="29">
                  <c:v>9.7717147401158377E-11</c:v>
                </c:pt>
                <c:pt idx="30">
                  <c:v>9.7775530893687099E-11</c:v>
                </c:pt>
                <c:pt idx="31">
                  <c:v>9.782333116981441E-11</c:v>
                </c:pt>
                <c:pt idx="32">
                  <c:v>9.7862466641242224E-11</c:v>
                </c:pt>
                <c:pt idx="33">
                  <c:v>9.7894507970621442E-11</c:v>
                </c:pt>
                <c:pt idx="34">
                  <c:v>9.7920742884118916E-11</c:v>
                </c:pt>
                <c:pt idx="35">
                  <c:v>9.7942220675672986E-11</c:v>
                </c:pt>
                <c:pt idx="36">
                  <c:v>9.7959805119569437E-11</c:v>
                </c:pt>
                <c:pt idx="37">
                  <c:v>9.7974203736375583E-11</c:v>
                </c:pt>
                <c:pt idx="38">
                  <c:v>9.798599078786468E-11</c:v>
                </c:pt>
                <c:pt idx="39">
                  <c:v>9.7995641124881688E-11</c:v>
                </c:pt>
                <c:pt idx="40">
                  <c:v>9.8003542068056647E-11</c:v>
                </c:pt>
                <c:pt idx="41">
                  <c:v>9.8010010728699745E-11</c:v>
                </c:pt>
                <c:pt idx="42">
                  <c:v>9.8015308511948305E-11</c:v>
                </c:pt>
                <c:pt idx="43">
                  <c:v>9.8019642654798242E-11</c:v>
                </c:pt>
                <c:pt idx="44">
                  <c:v>9.8023194297051295E-11</c:v>
                </c:pt>
                <c:pt idx="45">
                  <c:v>9.8026102373288459E-11</c:v>
                </c:pt>
                <c:pt idx="46">
                  <c:v>9.8028481765881933E-11</c:v>
                </c:pt>
                <c:pt idx="47">
                  <c:v>9.8030431539634117E-11</c:v>
                </c:pt>
                <c:pt idx="48">
                  <c:v>9.8032026340515377E-11</c:v>
                </c:pt>
                <c:pt idx="49">
                  <c:v>9.8033331968549928E-11</c:v>
                </c:pt>
                <c:pt idx="50">
                  <c:v>9.8034402618239731E-11</c:v>
                </c:pt>
                <c:pt idx="51">
                  <c:v>9.8035277653218273E-11</c:v>
                </c:pt>
                <c:pt idx="52">
                  <c:v>9.8035993986775662E-11</c:v>
                </c:pt>
                <c:pt idx="53">
                  <c:v>9.8036582162956309E-11</c:v>
                </c:pt>
                <c:pt idx="54">
                  <c:v>9.8037062182036941E-11</c:v>
                </c:pt>
                <c:pt idx="55">
                  <c:v>9.8037456880288823E-11</c:v>
                </c:pt>
                <c:pt idx="56">
                  <c:v>9.8037776716683022E-11</c:v>
                </c:pt>
                <c:pt idx="57">
                  <c:v>9.8038041722801992E-11</c:v>
                </c:pt>
                <c:pt idx="58">
                  <c:v>9.8038258928972406E-11</c:v>
                </c:pt>
                <c:pt idx="59">
                  <c:v>9.8038435223498463E-11</c:v>
                </c:pt>
                <c:pt idx="60">
                  <c:v>9.8038579476761423E-11</c:v>
                </c:pt>
                <c:pt idx="61">
                  <c:v>9.8038699273213268E-11</c:v>
                </c:pt>
                <c:pt idx="62">
                  <c:v>9.8038795815407455E-11</c:v>
                </c:pt>
                <c:pt idx="63">
                  <c:v>9.8038876549340832E-11</c:v>
                </c:pt>
                <c:pt idx="64">
                  <c:v>9.8038939333492824E-11</c:v>
                </c:pt>
                <c:pt idx="65">
                  <c:v>9.8038993883036977E-11</c:v>
                </c:pt>
                <c:pt idx="66">
                  <c:v>9.8039038781938142E-11</c:v>
                </c:pt>
                <c:pt idx="67">
                  <c:v>9.8039074003204356E-11</c:v>
                </c:pt>
                <c:pt idx="68">
                  <c:v>9.8039102755451442E-11</c:v>
                </c:pt>
                <c:pt idx="69">
                  <c:v>9.8039126211313334E-11</c:v>
                </c:pt>
                <c:pt idx="70">
                  <c:v>9.8039147107218889E-11</c:v>
                </c:pt>
                <c:pt idx="71">
                  <c:v>9.8039164452851478E-11</c:v>
                </c:pt>
                <c:pt idx="72">
                  <c:v>9.8039175339052751E-11</c:v>
                </c:pt>
                <c:pt idx="73">
                  <c:v>9.8039187398148377E-11</c:v>
                </c:pt>
                <c:pt idx="74">
                  <c:v>9.8039197508812637E-11</c:v>
                </c:pt>
                <c:pt idx="75">
                  <c:v>9.8039204247880036E-11</c:v>
                </c:pt>
                <c:pt idx="76">
                  <c:v>9.8039209680874923E-11</c:v>
                </c:pt>
                <c:pt idx="77">
                  <c:v>9.8039214044548113E-11</c:v>
                </c:pt>
                <c:pt idx="78">
                  <c:v>9.8039219309091455E-11</c:v>
                </c:pt>
                <c:pt idx="79">
                  <c:v>9.8039223856847344E-11</c:v>
                </c:pt>
                <c:pt idx="80">
                  <c:v>9.8039224265033149E-11</c:v>
                </c:pt>
                <c:pt idx="81">
                  <c:v>9.8039227745455754E-11</c:v>
                </c:pt>
                <c:pt idx="82">
                  <c:v>9.8039229056139707E-11</c:v>
                </c:pt>
                <c:pt idx="83">
                  <c:v>9.8039231821107239E-11</c:v>
                </c:pt>
                <c:pt idx="84">
                  <c:v>9.8039232546026408E-11</c:v>
                </c:pt>
                <c:pt idx="85">
                  <c:v>9.8039233055053401E-11</c:v>
                </c:pt>
                <c:pt idx="86">
                  <c:v>9.8039235163679239E-11</c:v>
                </c:pt>
                <c:pt idx="87">
                  <c:v>9.8039237127588238E-11</c:v>
                </c:pt>
                <c:pt idx="88">
                  <c:v>9.8039235420299526E-11</c:v>
                </c:pt>
                <c:pt idx="89">
                  <c:v>9.803923716871761E-11</c:v>
                </c:pt>
                <c:pt idx="90">
                  <c:v>9.803923706135661E-11</c:v>
                </c:pt>
                <c:pt idx="91">
                  <c:v>9.8039238665327001E-11</c:v>
                </c:pt>
                <c:pt idx="92">
                  <c:v>9.8039240216059039E-11</c:v>
                </c:pt>
                <c:pt idx="93">
                  <c:v>9.8039238170489296E-11</c:v>
                </c:pt>
                <c:pt idx="94">
                  <c:v>9.803923964194667E-11</c:v>
                </c:pt>
                <c:pt idx="95">
                  <c:v>9.8039239307829228E-11</c:v>
                </c:pt>
                <c:pt idx="96">
                  <c:v>9.8039240726147149E-11</c:v>
                </c:pt>
                <c:pt idx="97">
                  <c:v>9.8039240348522928E-11</c:v>
                </c:pt>
                <c:pt idx="98">
                  <c:v>9.8039239954863086E-11</c:v>
                </c:pt>
                <c:pt idx="99">
                  <c:v>9.8039241324432566E-11</c:v>
                </c:pt>
                <c:pt idx="100">
                  <c:v>9.8039240906895936E-11</c:v>
                </c:pt>
                <c:pt idx="101">
                  <c:v>9.8039240480559474E-11</c:v>
                </c:pt>
                <c:pt idx="102">
                  <c:v>9.8039241823374366E-11</c:v>
                </c:pt>
                <c:pt idx="103">
                  <c:v>9.8039241383933878E-11</c:v>
                </c:pt>
                <c:pt idx="104">
                  <c:v>9.803924271602025E-11</c:v>
                </c:pt>
                <c:pt idx="105">
                  <c:v>9.8039242267795814E-11</c:v>
                </c:pt>
                <c:pt idx="106">
                  <c:v>9.8039241816333612E-11</c:v>
                </c:pt>
                <c:pt idx="107">
                  <c:v>9.8039243138577879E-11</c:v>
                </c:pt>
                <c:pt idx="108">
                  <c:v>9.8039242682295204E-11</c:v>
                </c:pt>
                <c:pt idx="109">
                  <c:v>9.8039242224235875E-11</c:v>
                </c:pt>
                <c:pt idx="110">
                  <c:v>9.8039243541078614E-11</c:v>
                </c:pt>
                <c:pt idx="111">
                  <c:v>9.8039243080373587E-11</c:v>
                </c:pt>
                <c:pt idx="112">
                  <c:v>9.8039244395050456E-11</c:v>
                </c:pt>
                <c:pt idx="113">
                  <c:v>9.8039242156214901E-11</c:v>
                </c:pt>
                <c:pt idx="114">
                  <c:v>9.8039243469439539E-11</c:v>
                </c:pt>
                <c:pt idx="115">
                  <c:v>9.8039244782128849E-11</c:v>
                </c:pt>
                <c:pt idx="116">
                  <c:v>9.8039244318023824E-11</c:v>
                </c:pt>
                <c:pt idx="117">
                  <c:v>9.8039243853559661E-11</c:v>
                </c:pt>
                <c:pt idx="118">
                  <c:v>9.8039245165158838E-11</c:v>
                </c:pt>
                <c:pt idx="119">
                  <c:v>9.80392447001602E-11</c:v>
                </c:pt>
                <c:pt idx="120">
                  <c:v>9.8039246011322302E-11</c:v>
                </c:pt>
                <c:pt idx="121">
                  <c:v>9.8039243769608946E-11</c:v>
                </c:pt>
                <c:pt idx="122">
                  <c:v>9.803924508047714E-11</c:v>
                </c:pt>
                <c:pt idx="123">
                  <c:v>9.8039246391237762E-11</c:v>
                </c:pt>
                <c:pt idx="124">
                  <c:v>9.8039245925553017E-11</c:v>
                </c:pt>
                <c:pt idx="125">
                  <c:v>9.8039245459795855E-11</c:v>
                </c:pt>
                <c:pt idx="126">
                  <c:v>9.803924499397898E-11</c:v>
                </c:pt>
                <c:pt idx="127">
                  <c:v>9.8039246304471092E-11</c:v>
                </c:pt>
                <c:pt idx="128">
                  <c:v>9.8039247614922956E-11</c:v>
                </c:pt>
                <c:pt idx="129">
                  <c:v>9.803924537262897E-11</c:v>
                </c:pt>
                <c:pt idx="130">
                  <c:v>9.8039246683021549E-11</c:v>
                </c:pt>
                <c:pt idx="131">
                  <c:v>9.8039247993392957E-11</c:v>
                </c:pt>
                <c:pt idx="132">
                  <c:v>9.8039247527388881E-11</c:v>
                </c:pt>
                <c:pt idx="133">
                  <c:v>9.8039248837727679E-11</c:v>
                </c:pt>
                <c:pt idx="134">
                  <c:v>9.8039246595340507E-11</c:v>
                </c:pt>
                <c:pt idx="135">
                  <c:v>9.8039247905656856E-11</c:v>
                </c:pt>
                <c:pt idx="136">
                  <c:v>9.8039249215966005E-11</c:v>
                </c:pt>
                <c:pt idx="137">
                  <c:v>9.803924874991111E-11</c:v>
                </c:pt>
                <c:pt idx="138">
                  <c:v>9.8039248283851134E-11</c:v>
                </c:pt>
                <c:pt idx="139">
                  <c:v>9.8039247817786506E-11</c:v>
                </c:pt>
                <c:pt idx="140">
                  <c:v>9.8039249128075752E-11</c:v>
                </c:pt>
                <c:pt idx="141">
                  <c:v>9.8039250438361184E-11</c:v>
                </c:pt>
                <c:pt idx="142">
                  <c:v>9.8039248195931232E-11</c:v>
                </c:pt>
                <c:pt idx="143">
                  <c:v>9.8039249506212425E-11</c:v>
                </c:pt>
                <c:pt idx="144">
                  <c:v>9.8039250816492778E-11</c:v>
                </c:pt>
                <c:pt idx="145">
                  <c:v>9.8039250350414166E-11</c:v>
                </c:pt>
                <c:pt idx="146">
                  <c:v>9.8039249884334713E-11</c:v>
                </c:pt>
                <c:pt idx="147">
                  <c:v>9.8039249418254407E-11</c:v>
                </c:pt>
                <c:pt idx="148">
                  <c:v>9.8039250728530107E-11</c:v>
                </c:pt>
                <c:pt idx="149">
                  <c:v>9.8039252038805368E-11</c:v>
                </c:pt>
                <c:pt idx="150">
                  <c:v>9.803924979636611E-11</c:v>
                </c:pt>
                <c:pt idx="151">
                  <c:v>9.8039251106640531E-11</c:v>
                </c:pt>
                <c:pt idx="152">
                  <c:v>9.8039250640557679E-11</c:v>
                </c:pt>
                <c:pt idx="153">
                  <c:v>9.8039251950831673E-11</c:v>
                </c:pt>
                <c:pt idx="154">
                  <c:v>9.8039251484747994E-11</c:v>
                </c:pt>
                <c:pt idx="155">
                  <c:v>9.8039251018664715E-11</c:v>
                </c:pt>
                <c:pt idx="156">
                  <c:v>9.8039252328937443E-11</c:v>
                </c:pt>
                <c:pt idx="157">
                  <c:v>9.8039253639211024E-11</c:v>
                </c:pt>
                <c:pt idx="158">
                  <c:v>9.8039251396770059E-11</c:v>
                </c:pt>
                <c:pt idx="159">
                  <c:v>9.8039252707043213E-11</c:v>
                </c:pt>
                <c:pt idx="160">
                  <c:v>9.8039252240958681E-11</c:v>
                </c:pt>
                <c:pt idx="161">
                  <c:v>9.8039253551231396E-11</c:v>
                </c:pt>
                <c:pt idx="162">
                  <c:v>9.803925308514729E-11</c:v>
                </c:pt>
                <c:pt idx="163">
                  <c:v>9.8039252619063172E-11</c:v>
                </c:pt>
                <c:pt idx="164">
                  <c:v>9.80392539293359E-11</c:v>
                </c:pt>
                <c:pt idx="165">
                  <c:v>9.8039253463251355E-11</c:v>
                </c:pt>
                <c:pt idx="166">
                  <c:v>9.8039252997167663E-11</c:v>
                </c:pt>
                <c:pt idx="167">
                  <c:v>9.8039254307439964E-11</c:v>
                </c:pt>
                <c:pt idx="168">
                  <c:v>9.8039253841355858E-11</c:v>
                </c:pt>
                <c:pt idx="169">
                  <c:v>9.8039255151628159E-11</c:v>
                </c:pt>
                <c:pt idx="170">
                  <c:v>9.8039254685544041E-11</c:v>
                </c:pt>
                <c:pt idx="171">
                  <c:v>9.8039254219459509E-11</c:v>
                </c:pt>
                <c:pt idx="172">
                  <c:v>9.8039255529732223E-11</c:v>
                </c:pt>
                <c:pt idx="173">
                  <c:v>9.8039255063647691E-11</c:v>
                </c:pt>
                <c:pt idx="174">
                  <c:v>9.8039254597563159E-11</c:v>
                </c:pt>
                <c:pt idx="175">
                  <c:v>9.8039255907835874E-11</c:v>
                </c:pt>
                <c:pt idx="176">
                  <c:v>9.8039255441751342E-11</c:v>
                </c:pt>
                <c:pt idx="177">
                  <c:v>9.803925675202407E-11</c:v>
                </c:pt>
                <c:pt idx="178">
                  <c:v>9.8039256285939524E-11</c:v>
                </c:pt>
                <c:pt idx="179">
                  <c:v>9.8039255819855419E-11</c:v>
                </c:pt>
                <c:pt idx="180">
                  <c:v>9.8039257130128134E-11</c:v>
                </c:pt>
                <c:pt idx="181">
                  <c:v>9.8039256664044028E-11</c:v>
                </c:pt>
                <c:pt idx="182">
                  <c:v>9.8039257974316329E-11</c:v>
                </c:pt>
                <c:pt idx="183">
                  <c:v>9.8039257508232211E-11</c:v>
                </c:pt>
                <c:pt idx="184">
                  <c:v>9.8039257042147679E-11</c:v>
                </c:pt>
                <c:pt idx="185">
                  <c:v>9.8039258352420393E-11</c:v>
                </c:pt>
                <c:pt idx="186">
                  <c:v>9.8039257886335861E-11</c:v>
                </c:pt>
                <c:pt idx="187">
                  <c:v>9.8039257420251743E-11</c:v>
                </c:pt>
                <c:pt idx="188">
                  <c:v>9.8039258730524044E-11</c:v>
                </c:pt>
                <c:pt idx="189">
                  <c:v>9.8039258264439512E-11</c:v>
                </c:pt>
                <c:pt idx="190">
                  <c:v>9.8039259574712239E-11</c:v>
                </c:pt>
                <c:pt idx="191">
                  <c:v>9.8039257332270861E-11</c:v>
                </c:pt>
                <c:pt idx="192">
                  <c:v>9.8039258642543576E-11</c:v>
                </c:pt>
                <c:pt idx="193">
                  <c:v>9.8039259952815877E-11</c:v>
                </c:pt>
                <c:pt idx="194">
                  <c:v>9.8039259486731771E-11</c:v>
                </c:pt>
                <c:pt idx="195">
                  <c:v>9.8039259020648079E-11</c:v>
                </c:pt>
                <c:pt idx="196">
                  <c:v>9.8039260330919954E-11</c:v>
                </c:pt>
                <c:pt idx="197">
                  <c:v>9.8039259864835836E-11</c:v>
                </c:pt>
                <c:pt idx="198">
                  <c:v>9.8039261175108563E-11</c:v>
                </c:pt>
                <c:pt idx="199">
                  <c:v>9.8039258932667611E-11</c:v>
                </c:pt>
                <c:pt idx="200">
                  <c:v>9.8039260242939486E-11</c:v>
                </c:pt>
                <c:pt idx="201">
                  <c:v>9.8039261553212214E-11</c:v>
                </c:pt>
                <c:pt idx="202">
                  <c:v>9.8039261087128095E-11</c:v>
                </c:pt>
                <c:pt idx="203">
                  <c:v>9.8039260621043137E-11</c:v>
                </c:pt>
                <c:pt idx="204">
                  <c:v>9.8039260154959031E-11</c:v>
                </c:pt>
                <c:pt idx="205">
                  <c:v>9.8039261465231746E-11</c:v>
                </c:pt>
                <c:pt idx="206">
                  <c:v>9.8039262775504474E-11</c:v>
                </c:pt>
                <c:pt idx="207">
                  <c:v>9.8039260533062669E-11</c:v>
                </c:pt>
                <c:pt idx="208">
                  <c:v>9.8039261843335396E-11</c:v>
                </c:pt>
                <c:pt idx="209">
                  <c:v>9.8039263153608124E-11</c:v>
                </c:pt>
                <c:pt idx="210">
                  <c:v>9.8039262687524006E-11</c:v>
                </c:pt>
                <c:pt idx="211">
                  <c:v>9.8039262221439047E-11</c:v>
                </c:pt>
                <c:pt idx="212">
                  <c:v>9.8039261755354928E-11</c:v>
                </c:pt>
                <c:pt idx="213">
                  <c:v>9.8039263065627656E-11</c:v>
                </c:pt>
                <c:pt idx="214">
                  <c:v>9.8039264375899531E-11</c:v>
                </c:pt>
                <c:pt idx="215">
                  <c:v>9.8039262133458579E-11</c:v>
                </c:pt>
                <c:pt idx="216">
                  <c:v>9.8039263443731307E-11</c:v>
                </c:pt>
                <c:pt idx="217">
                  <c:v>9.8039262977647188E-11</c:v>
                </c:pt>
                <c:pt idx="218">
                  <c:v>9.8039264287919076E-11</c:v>
                </c:pt>
                <c:pt idx="219">
                  <c:v>9.8039263821834957E-11</c:v>
                </c:pt>
                <c:pt idx="220">
                  <c:v>9.8039263355750839E-11</c:v>
                </c:pt>
                <c:pt idx="221">
                  <c:v>9.8039264666023566E-11</c:v>
                </c:pt>
                <c:pt idx="222">
                  <c:v>9.8039265976295441E-11</c:v>
                </c:pt>
                <c:pt idx="223">
                  <c:v>9.8039265510211335E-11</c:v>
                </c:pt>
                <c:pt idx="224">
                  <c:v>9.8039265044127217E-11</c:v>
                </c:pt>
                <c:pt idx="225">
                  <c:v>9.8039264578043098E-11</c:v>
                </c:pt>
                <c:pt idx="226">
                  <c:v>9.8039265888314986E-11</c:v>
                </c:pt>
                <c:pt idx="227">
                  <c:v>9.8039267198587701E-11</c:v>
                </c:pt>
                <c:pt idx="228">
                  <c:v>9.8039264956146749E-11</c:v>
                </c:pt>
                <c:pt idx="229">
                  <c:v>9.8039266266418636E-11</c:v>
                </c:pt>
                <c:pt idx="230">
                  <c:v>9.8039265800334518E-11</c:v>
                </c:pt>
                <c:pt idx="231">
                  <c:v>9.8039267110607246E-11</c:v>
                </c:pt>
                <c:pt idx="232">
                  <c:v>9.8039266644523127E-11</c:v>
                </c:pt>
                <c:pt idx="233">
                  <c:v>9.8039266178438168E-11</c:v>
                </c:pt>
                <c:pt idx="234">
                  <c:v>9.8039267488710896E-11</c:v>
                </c:pt>
                <c:pt idx="235">
                  <c:v>9.8039268798983611E-11</c:v>
                </c:pt>
                <c:pt idx="236">
                  <c:v>9.8039266556542659E-11</c:v>
                </c:pt>
                <c:pt idx="237">
                  <c:v>9.8039267866814534E-11</c:v>
                </c:pt>
                <c:pt idx="238">
                  <c:v>9.8039267400730428E-11</c:v>
                </c:pt>
                <c:pt idx="239">
                  <c:v>9.8039268711003156E-11</c:v>
                </c:pt>
                <c:pt idx="240">
                  <c:v>9.8039268244919037E-11</c:v>
                </c:pt>
                <c:pt idx="241">
                  <c:v>9.8039267778834079E-11</c:v>
                </c:pt>
                <c:pt idx="242">
                  <c:v>9.8039269089106794E-11</c:v>
                </c:pt>
                <c:pt idx="243">
                  <c:v>9.8039268623022688E-11</c:v>
                </c:pt>
                <c:pt idx="244">
                  <c:v>9.8039268156937729E-11</c:v>
                </c:pt>
                <c:pt idx="245">
                  <c:v>9.8039269467210444E-11</c:v>
                </c:pt>
                <c:pt idx="246">
                  <c:v>9.8039269001126338E-11</c:v>
                </c:pt>
                <c:pt idx="247">
                  <c:v>9.8039270311399053E-11</c:v>
                </c:pt>
                <c:pt idx="248">
                  <c:v>9.8039269845314095E-11</c:v>
                </c:pt>
                <c:pt idx="249">
                  <c:v>9.8039269379229989E-11</c:v>
                </c:pt>
                <c:pt idx="250">
                  <c:v>9.8039270689502704E-11</c:v>
                </c:pt>
                <c:pt idx="251">
                  <c:v>9.8039270223418598E-11</c:v>
                </c:pt>
                <c:pt idx="252">
                  <c:v>9.8039269757333627E-11</c:v>
                </c:pt>
                <c:pt idx="253">
                  <c:v>9.8039271067606354E-11</c:v>
                </c:pt>
                <c:pt idx="254">
                  <c:v>9.8039270601522249E-11</c:v>
                </c:pt>
                <c:pt idx="255">
                  <c:v>9.8039271911794123E-11</c:v>
                </c:pt>
                <c:pt idx="256">
                  <c:v>9.8039269669353172E-11</c:v>
                </c:pt>
                <c:pt idx="257">
                  <c:v>9.8039270979625886E-11</c:v>
                </c:pt>
                <c:pt idx="258">
                  <c:v>9.8039272289898614E-11</c:v>
                </c:pt>
                <c:pt idx="259">
                  <c:v>9.8039271823813655E-11</c:v>
                </c:pt>
                <c:pt idx="260">
                  <c:v>9.8039271357729537E-11</c:v>
                </c:pt>
                <c:pt idx="261">
                  <c:v>9.8039270891645431E-11</c:v>
                </c:pt>
                <c:pt idx="262">
                  <c:v>9.8039272201918146E-11</c:v>
                </c:pt>
                <c:pt idx="263">
                  <c:v>9.8039273512190034E-11</c:v>
                </c:pt>
                <c:pt idx="264">
                  <c:v>9.8039271269749082E-11</c:v>
                </c:pt>
                <c:pt idx="265">
                  <c:v>9.8039272580021797E-11</c:v>
                </c:pt>
                <c:pt idx="266">
                  <c:v>9.8039273890294524E-11</c:v>
                </c:pt>
                <c:pt idx="267">
                  <c:v>9.8039273424209566E-11</c:v>
                </c:pt>
                <c:pt idx="268">
                  <c:v>9.8039274734482293E-11</c:v>
                </c:pt>
                <c:pt idx="269">
                  <c:v>9.8039274712458584E-11</c:v>
                </c:pt>
                <c:pt idx="270">
                  <c:v>9.8039272470016779E-11</c:v>
                </c:pt>
                <c:pt idx="271">
                  <c:v>9.8039273780289506E-11</c:v>
                </c:pt>
                <c:pt idx="272">
                  <c:v>9.8039275090562234E-11</c:v>
                </c:pt>
                <c:pt idx="273">
                  <c:v>9.8039274624478116E-11</c:v>
                </c:pt>
                <c:pt idx="274">
                  <c:v>9.8039274158393157E-11</c:v>
                </c:pt>
                <c:pt idx="275">
                  <c:v>9.8039273692309039E-11</c:v>
                </c:pt>
                <c:pt idx="276">
                  <c:v>9.8039275002581766E-11</c:v>
                </c:pt>
                <c:pt idx="277">
                  <c:v>9.8039276312854494E-11</c:v>
                </c:pt>
                <c:pt idx="278">
                  <c:v>9.8039274070412689E-11</c:v>
                </c:pt>
                <c:pt idx="279">
                  <c:v>9.8039275380685417E-11</c:v>
                </c:pt>
                <c:pt idx="280">
                  <c:v>9.8039276690958144E-11</c:v>
                </c:pt>
                <c:pt idx="281">
                  <c:v>9.8039276224873186E-11</c:v>
                </c:pt>
                <c:pt idx="282">
                  <c:v>9.8039275758789067E-11</c:v>
                </c:pt>
                <c:pt idx="283">
                  <c:v>9.8039275292704949E-11</c:v>
                </c:pt>
                <c:pt idx="284">
                  <c:v>9.8039276602977676E-11</c:v>
                </c:pt>
                <c:pt idx="285">
                  <c:v>9.8039277913249551E-11</c:v>
                </c:pt>
                <c:pt idx="286">
                  <c:v>9.8039275670808599E-11</c:v>
                </c:pt>
                <c:pt idx="287">
                  <c:v>9.8039276981081327E-11</c:v>
                </c:pt>
                <c:pt idx="288">
                  <c:v>9.8039276514997208E-11</c:v>
                </c:pt>
                <c:pt idx="289">
                  <c:v>9.8039277825269096E-11</c:v>
                </c:pt>
                <c:pt idx="290">
                  <c:v>9.8039279135541811E-11</c:v>
                </c:pt>
                <c:pt idx="291">
                  <c:v>9.8039276893100859E-11</c:v>
                </c:pt>
                <c:pt idx="292">
                  <c:v>9.8039278203372747E-11</c:v>
                </c:pt>
                <c:pt idx="293">
                  <c:v>9.8039279513645461E-11</c:v>
                </c:pt>
                <c:pt idx="294">
                  <c:v>9.8039279047561356E-11</c:v>
                </c:pt>
                <c:pt idx="295">
                  <c:v>9.8039278581477237E-11</c:v>
                </c:pt>
                <c:pt idx="296">
                  <c:v>9.8039278115392279E-11</c:v>
                </c:pt>
                <c:pt idx="297">
                  <c:v>9.8039279425665006E-11</c:v>
                </c:pt>
                <c:pt idx="298">
                  <c:v>9.8039280735937721E-11</c:v>
                </c:pt>
                <c:pt idx="299">
                  <c:v>9.8039278493496769E-11</c:v>
                </c:pt>
                <c:pt idx="300">
                  <c:v>9.8039279803768644E-11</c:v>
                </c:pt>
                <c:pt idx="301">
                  <c:v>9.8039279337684538E-11</c:v>
                </c:pt>
                <c:pt idx="302">
                  <c:v>9.8039280647957266E-11</c:v>
                </c:pt>
                <c:pt idx="303">
                  <c:v>9.8039280181873147E-11</c:v>
                </c:pt>
                <c:pt idx="304">
                  <c:v>9.8039279715788189E-11</c:v>
                </c:pt>
                <c:pt idx="305">
                  <c:v>9.8039281026060904E-11</c:v>
                </c:pt>
                <c:pt idx="306">
                  <c:v>9.8039282336333631E-11</c:v>
                </c:pt>
                <c:pt idx="307">
                  <c:v>9.8039280093891839E-11</c:v>
                </c:pt>
                <c:pt idx="308">
                  <c:v>9.8039281404164554E-11</c:v>
                </c:pt>
                <c:pt idx="309">
                  <c:v>9.8039280938080449E-11</c:v>
                </c:pt>
                <c:pt idx="310">
                  <c:v>9.8039282248353163E-11</c:v>
                </c:pt>
                <c:pt idx="311">
                  <c:v>9.8039281782268205E-11</c:v>
                </c:pt>
                <c:pt idx="312">
                  <c:v>9.8039281316184099E-11</c:v>
                </c:pt>
                <c:pt idx="313">
                  <c:v>9.8039282626456814E-11</c:v>
                </c:pt>
                <c:pt idx="314">
                  <c:v>9.8039282160372708E-11</c:v>
                </c:pt>
                <c:pt idx="315">
                  <c:v>9.8039281694287737E-11</c:v>
                </c:pt>
                <c:pt idx="316">
                  <c:v>9.8039283004560464E-11</c:v>
                </c:pt>
                <c:pt idx="317">
                  <c:v>9.8039282538476359E-11</c:v>
                </c:pt>
                <c:pt idx="318">
                  <c:v>9.8039283848748233E-11</c:v>
                </c:pt>
                <c:pt idx="319">
                  <c:v>9.8039283382664115E-11</c:v>
                </c:pt>
                <c:pt idx="320">
                  <c:v>9.8039282916579996E-11</c:v>
                </c:pt>
                <c:pt idx="321">
                  <c:v>9.8039284226852724E-11</c:v>
                </c:pt>
                <c:pt idx="322">
                  <c:v>9.8039283760767765E-11</c:v>
                </c:pt>
                <c:pt idx="323">
                  <c:v>9.8039283294683647E-11</c:v>
                </c:pt>
                <c:pt idx="324">
                  <c:v>9.8039284604956375E-11</c:v>
                </c:pt>
                <c:pt idx="325">
                  <c:v>9.8039284138872256E-11</c:v>
                </c:pt>
                <c:pt idx="326">
                  <c:v>9.8039285449144144E-11</c:v>
                </c:pt>
                <c:pt idx="327">
                  <c:v>9.8039283206703192E-11</c:v>
                </c:pt>
                <c:pt idx="328">
                  <c:v>9.8039284516975907E-11</c:v>
                </c:pt>
                <c:pt idx="329">
                  <c:v>9.8039285827248634E-11</c:v>
                </c:pt>
                <c:pt idx="330">
                  <c:v>9.8039285361163676E-11</c:v>
                </c:pt>
                <c:pt idx="331">
                  <c:v>9.8039284895079557E-11</c:v>
                </c:pt>
                <c:pt idx="332">
                  <c:v>9.8039286205352285E-11</c:v>
                </c:pt>
                <c:pt idx="333">
                  <c:v>9.8039285739267326E-11</c:v>
                </c:pt>
                <c:pt idx="334">
                  <c:v>9.8039287049540054E-11</c:v>
                </c:pt>
                <c:pt idx="335">
                  <c:v>9.8039286583455935E-11</c:v>
                </c:pt>
                <c:pt idx="336">
                  <c:v>9.8039286117371817E-11</c:v>
                </c:pt>
                <c:pt idx="337">
                  <c:v>9.8039287427643704E-11</c:v>
                </c:pt>
                <c:pt idx="338">
                  <c:v>9.8039286961559586E-11</c:v>
                </c:pt>
                <c:pt idx="339">
                  <c:v>9.8039288271832314E-11</c:v>
                </c:pt>
                <c:pt idx="340">
                  <c:v>9.8039286029391362E-11</c:v>
                </c:pt>
                <c:pt idx="341">
                  <c:v>9.8039287339663236E-11</c:v>
                </c:pt>
                <c:pt idx="342">
                  <c:v>9.8039288649935964E-11</c:v>
                </c:pt>
                <c:pt idx="343">
                  <c:v>9.8039288183851846E-11</c:v>
                </c:pt>
                <c:pt idx="344">
                  <c:v>9.8039287717766887E-11</c:v>
                </c:pt>
                <c:pt idx="345">
                  <c:v>9.8039289028039602E-11</c:v>
                </c:pt>
                <c:pt idx="346">
                  <c:v>9.8039288561955496E-11</c:v>
                </c:pt>
                <c:pt idx="347">
                  <c:v>9.8039289872228224E-11</c:v>
                </c:pt>
                <c:pt idx="348">
                  <c:v>9.8039287629786419E-11</c:v>
                </c:pt>
                <c:pt idx="349">
                  <c:v>9.8039288940059147E-11</c:v>
                </c:pt>
                <c:pt idx="350">
                  <c:v>9.8039290250331862E-11</c:v>
                </c:pt>
                <c:pt idx="351">
                  <c:v>9.8039289784247756E-11</c:v>
                </c:pt>
                <c:pt idx="352">
                  <c:v>9.8039289318162797E-11</c:v>
                </c:pt>
                <c:pt idx="353">
                  <c:v>9.8039288852078679E-11</c:v>
                </c:pt>
                <c:pt idx="354">
                  <c:v>9.8039290162351406E-11</c:v>
                </c:pt>
                <c:pt idx="355">
                  <c:v>9.8039291472624121E-11</c:v>
                </c:pt>
                <c:pt idx="356">
                  <c:v>9.8039289230182329E-11</c:v>
                </c:pt>
                <c:pt idx="357">
                  <c:v>9.8039290540455057E-11</c:v>
                </c:pt>
                <c:pt idx="358">
                  <c:v>9.8039291850727772E-11</c:v>
                </c:pt>
                <c:pt idx="359">
                  <c:v>9.8039291384642813E-11</c:v>
                </c:pt>
                <c:pt idx="360">
                  <c:v>9.8039290918558695E-11</c:v>
                </c:pt>
                <c:pt idx="361">
                  <c:v>9.8039290452474589E-11</c:v>
                </c:pt>
                <c:pt idx="362">
                  <c:v>9.8039291762747317E-11</c:v>
                </c:pt>
                <c:pt idx="363">
                  <c:v>9.8039293073019191E-11</c:v>
                </c:pt>
                <c:pt idx="364">
                  <c:v>9.803929083057824E-11</c:v>
                </c:pt>
                <c:pt idx="365">
                  <c:v>9.8039292140850954E-11</c:v>
                </c:pt>
                <c:pt idx="366">
                  <c:v>9.8039291674766849E-11</c:v>
                </c:pt>
                <c:pt idx="367">
                  <c:v>9.8039292985038723E-11</c:v>
                </c:pt>
                <c:pt idx="368">
                  <c:v>9.8039292518954605E-11</c:v>
                </c:pt>
                <c:pt idx="369">
                  <c:v>9.8039292052870499E-11</c:v>
                </c:pt>
                <c:pt idx="370">
                  <c:v>9.8039293363143214E-11</c:v>
                </c:pt>
                <c:pt idx="371">
                  <c:v>9.8039294673415102E-11</c:v>
                </c:pt>
                <c:pt idx="372">
                  <c:v>9.803929243097415E-11</c:v>
                </c:pt>
                <c:pt idx="373">
                  <c:v>9.8039293741246865E-11</c:v>
                </c:pt>
                <c:pt idx="374">
                  <c:v>9.8039293275161906E-11</c:v>
                </c:pt>
                <c:pt idx="375">
                  <c:v>9.8039294585434634E-11</c:v>
                </c:pt>
                <c:pt idx="376">
                  <c:v>9.8039294119350515E-11</c:v>
                </c:pt>
                <c:pt idx="377">
                  <c:v>9.8039293653266409E-11</c:v>
                </c:pt>
                <c:pt idx="378">
                  <c:v>9.8039294963538284E-11</c:v>
                </c:pt>
                <c:pt idx="379">
                  <c:v>9.8039294497454166E-11</c:v>
                </c:pt>
                <c:pt idx="380">
                  <c:v>9.8039295807726893E-11</c:v>
                </c:pt>
                <c:pt idx="381">
                  <c:v>9.8039295341642775E-11</c:v>
                </c:pt>
                <c:pt idx="382">
                  <c:v>9.8039294875557816E-11</c:v>
                </c:pt>
                <c:pt idx="383">
                  <c:v>9.8039296185830544E-11</c:v>
                </c:pt>
                <c:pt idx="384">
                  <c:v>9.8039297496103272E-11</c:v>
                </c:pt>
                <c:pt idx="385">
                  <c:v>9.8039295253661467E-11</c:v>
                </c:pt>
                <c:pt idx="386">
                  <c:v>9.8039296563934194E-11</c:v>
                </c:pt>
                <c:pt idx="387">
                  <c:v>9.8039296097850076E-11</c:v>
                </c:pt>
                <c:pt idx="388">
                  <c:v>9.8039297408122804E-11</c:v>
                </c:pt>
                <c:pt idx="389">
                  <c:v>9.8039296942037845E-11</c:v>
                </c:pt>
                <c:pt idx="390">
                  <c:v>9.8039296475954579E-11</c:v>
                </c:pt>
                <c:pt idx="391">
                  <c:v>9.8039297786226454E-11</c:v>
                </c:pt>
                <c:pt idx="392">
                  <c:v>9.8039297320141495E-11</c:v>
                </c:pt>
                <c:pt idx="393">
                  <c:v>9.8039296854058217E-11</c:v>
                </c:pt>
                <c:pt idx="394">
                  <c:v>9.8039298164330105E-11</c:v>
                </c:pt>
                <c:pt idx="395">
                  <c:v>9.8039297698245133E-11</c:v>
                </c:pt>
                <c:pt idx="396">
                  <c:v>9.8039299008518714E-11</c:v>
                </c:pt>
                <c:pt idx="397">
                  <c:v>9.8039298542433755E-11</c:v>
                </c:pt>
                <c:pt idx="398">
                  <c:v>9.8039298076348784E-11</c:v>
                </c:pt>
                <c:pt idx="399">
                  <c:v>9.8039299386622364E-11</c:v>
                </c:pt>
                <c:pt idx="400">
                  <c:v>9.8039298920537393E-11</c:v>
                </c:pt>
                <c:pt idx="401">
                  <c:v>9.8039298454454127E-11</c:v>
                </c:pt>
                <c:pt idx="402">
                  <c:v>9.8039299764726015E-11</c:v>
                </c:pt>
                <c:pt idx="403">
                  <c:v>9.8039299298641043E-11</c:v>
                </c:pt>
                <c:pt idx="404">
                  <c:v>9.8039300608914624E-11</c:v>
                </c:pt>
                <c:pt idx="405">
                  <c:v>9.8039298366472819E-11</c:v>
                </c:pt>
                <c:pt idx="406">
                  <c:v>9.8039299676744694E-11</c:v>
                </c:pt>
                <c:pt idx="407">
                  <c:v>9.8039300987018275E-11</c:v>
                </c:pt>
                <c:pt idx="408">
                  <c:v>9.8039300520933303E-11</c:v>
                </c:pt>
                <c:pt idx="409">
                  <c:v>9.8039300054850038E-11</c:v>
                </c:pt>
                <c:pt idx="410">
                  <c:v>9.8039301365121912E-11</c:v>
                </c:pt>
                <c:pt idx="411">
                  <c:v>9.8039300899036954E-11</c:v>
                </c:pt>
                <c:pt idx="412">
                  <c:v>9.8039302209310534E-11</c:v>
                </c:pt>
                <c:pt idx="413">
                  <c:v>9.8039299966868729E-11</c:v>
                </c:pt>
                <c:pt idx="414">
                  <c:v>9.8039301277140604E-11</c:v>
                </c:pt>
                <c:pt idx="415">
                  <c:v>9.8039302587414172E-11</c:v>
                </c:pt>
                <c:pt idx="416">
                  <c:v>9.8039302121329213E-11</c:v>
                </c:pt>
                <c:pt idx="417">
                  <c:v>9.8039301655244255E-11</c:v>
                </c:pt>
                <c:pt idx="418">
                  <c:v>9.8039301189160989E-11</c:v>
                </c:pt>
                <c:pt idx="419">
                  <c:v>9.8039302499432864E-11</c:v>
                </c:pt>
                <c:pt idx="420">
                  <c:v>9.8039303809706432E-11</c:v>
                </c:pt>
                <c:pt idx="421">
                  <c:v>9.803930156726464E-11</c:v>
                </c:pt>
                <c:pt idx="422">
                  <c:v>9.8039302877536514E-11</c:v>
                </c:pt>
                <c:pt idx="423">
                  <c:v>9.8039304187810082E-11</c:v>
                </c:pt>
                <c:pt idx="424">
                  <c:v>9.8039303721725124E-11</c:v>
                </c:pt>
                <c:pt idx="425">
                  <c:v>9.8039305031996998E-11</c:v>
                </c:pt>
                <c:pt idx="426">
                  <c:v>9.8039302789556899E-11</c:v>
                </c:pt>
                <c:pt idx="427">
                  <c:v>9.8039304099828774E-11</c:v>
                </c:pt>
                <c:pt idx="428">
                  <c:v>9.8039305410100649E-11</c:v>
                </c:pt>
                <c:pt idx="429">
                  <c:v>9.8039304944017383E-11</c:v>
                </c:pt>
                <c:pt idx="430">
                  <c:v>9.8039304477932425E-11</c:v>
                </c:pt>
                <c:pt idx="431">
                  <c:v>9.8039304011849159E-11</c:v>
                </c:pt>
                <c:pt idx="432">
                  <c:v>9.8039305322121034E-11</c:v>
                </c:pt>
                <c:pt idx="433">
                  <c:v>9.8039306632392908E-11</c:v>
                </c:pt>
                <c:pt idx="434">
                  <c:v>9.803930438995281E-11</c:v>
                </c:pt>
                <c:pt idx="435">
                  <c:v>9.8039305700224684E-11</c:v>
                </c:pt>
                <c:pt idx="436">
                  <c:v>9.8039307010496559E-11</c:v>
                </c:pt>
                <c:pt idx="437">
                  <c:v>9.8039306544413293E-11</c:v>
                </c:pt>
                <c:pt idx="438">
                  <c:v>9.8039306078328335E-11</c:v>
                </c:pt>
                <c:pt idx="439">
                  <c:v>9.8039305612243376E-11</c:v>
                </c:pt>
                <c:pt idx="440">
                  <c:v>9.8039306922516944E-11</c:v>
                </c:pt>
                <c:pt idx="441">
                  <c:v>9.8039308232788819E-11</c:v>
                </c:pt>
                <c:pt idx="442">
                  <c:v>9.803930599034872E-11</c:v>
                </c:pt>
                <c:pt idx="443">
                  <c:v>9.8039307300620595E-11</c:v>
                </c:pt>
                <c:pt idx="444">
                  <c:v>9.8039306834535636E-11</c:v>
                </c:pt>
                <c:pt idx="445">
                  <c:v>9.8039308144809204E-11</c:v>
                </c:pt>
                <c:pt idx="446">
                  <c:v>9.8039307678724245E-11</c:v>
                </c:pt>
                <c:pt idx="447">
                  <c:v>9.8039307212639286E-11</c:v>
                </c:pt>
                <c:pt idx="448">
                  <c:v>9.8039308522912854E-11</c:v>
                </c:pt>
                <c:pt idx="449">
                  <c:v>9.8039308056827896E-11</c:v>
                </c:pt>
                <c:pt idx="450">
                  <c:v>9.803930759074463E-11</c:v>
                </c:pt>
                <c:pt idx="451">
                  <c:v>9.8039308901016505E-11</c:v>
                </c:pt>
                <c:pt idx="452">
                  <c:v>9.8039308434931546E-11</c:v>
                </c:pt>
                <c:pt idx="453">
                  <c:v>9.8039309745205114E-11</c:v>
                </c:pt>
                <c:pt idx="454">
                  <c:v>9.8039309279120155E-11</c:v>
                </c:pt>
                <c:pt idx="455">
                  <c:v>9.8039308813035184E-11</c:v>
                </c:pt>
                <c:pt idx="456">
                  <c:v>9.8039310123308764E-11</c:v>
                </c:pt>
                <c:pt idx="457">
                  <c:v>9.8039309657223806E-11</c:v>
                </c:pt>
                <c:pt idx="458">
                  <c:v>9.8039309191138834E-11</c:v>
                </c:pt>
                <c:pt idx="459">
                  <c:v>9.8039310501412415E-11</c:v>
                </c:pt>
                <c:pt idx="460">
                  <c:v>9.8039310035327443E-11</c:v>
                </c:pt>
                <c:pt idx="461">
                  <c:v>9.8039311345601024E-11</c:v>
                </c:pt>
                <c:pt idx="462">
                  <c:v>9.8039309103159219E-11</c:v>
                </c:pt>
                <c:pt idx="463">
                  <c:v>9.8039310413431094E-11</c:v>
                </c:pt>
                <c:pt idx="464">
                  <c:v>9.8039311723704675E-11</c:v>
                </c:pt>
                <c:pt idx="465">
                  <c:v>9.8039311257619703E-11</c:v>
                </c:pt>
                <c:pt idx="466">
                  <c:v>9.8039311235595153E-11</c:v>
                </c:pt>
                <c:pt idx="467">
                  <c:v>9.8039312545868734E-11</c:v>
                </c:pt>
                <c:pt idx="468">
                  <c:v>9.8039312079783776E-11</c:v>
                </c:pt>
                <c:pt idx="469">
                  <c:v>9.8039311613698804E-11</c:v>
                </c:pt>
                <c:pt idx="470">
                  <c:v>9.8039312923972385E-11</c:v>
                </c:pt>
                <c:pt idx="471">
                  <c:v>9.8039312457887413E-11</c:v>
                </c:pt>
                <c:pt idx="472">
                  <c:v>9.8039311991804148E-11</c:v>
                </c:pt>
                <c:pt idx="473">
                  <c:v>9.8039313302076035E-11</c:v>
                </c:pt>
                <c:pt idx="474">
                  <c:v>9.8039312835991064E-11</c:v>
                </c:pt>
                <c:pt idx="475">
                  <c:v>9.8039314146264644E-11</c:v>
                </c:pt>
                <c:pt idx="476">
                  <c:v>9.803931190382284E-11</c:v>
                </c:pt>
                <c:pt idx="477">
                  <c:v>9.8039313214094714E-11</c:v>
                </c:pt>
                <c:pt idx="478">
                  <c:v>9.8039314524368295E-11</c:v>
                </c:pt>
                <c:pt idx="479">
                  <c:v>9.8039314058283323E-11</c:v>
                </c:pt>
                <c:pt idx="480">
                  <c:v>9.8039313592198365E-11</c:v>
                </c:pt>
                <c:pt idx="481">
                  <c:v>9.8039314902471933E-11</c:v>
                </c:pt>
                <c:pt idx="482">
                  <c:v>9.8039314436386974E-11</c:v>
                </c:pt>
                <c:pt idx="483">
                  <c:v>9.8039315746660555E-11</c:v>
                </c:pt>
                <c:pt idx="484">
                  <c:v>9.803931350421875E-11</c:v>
                </c:pt>
                <c:pt idx="485">
                  <c:v>9.8039314814490624E-11</c:v>
                </c:pt>
                <c:pt idx="486">
                  <c:v>9.8039316124764192E-11</c:v>
                </c:pt>
                <c:pt idx="487">
                  <c:v>9.8039315658679234E-11</c:v>
                </c:pt>
                <c:pt idx="488">
                  <c:v>9.8039315192594275E-11</c:v>
                </c:pt>
                <c:pt idx="489">
                  <c:v>9.8039314726511009E-11</c:v>
                </c:pt>
                <c:pt idx="490">
                  <c:v>9.8039316036782884E-11</c:v>
                </c:pt>
                <c:pt idx="491">
                  <c:v>9.8039317347054759E-11</c:v>
                </c:pt>
                <c:pt idx="492">
                  <c:v>9.8039316880971493E-11</c:v>
                </c:pt>
                <c:pt idx="493">
                  <c:v>9.8039316414886535E-11</c:v>
                </c:pt>
                <c:pt idx="494">
                  <c:v>9.8039317725160102E-11</c:v>
                </c:pt>
                <c:pt idx="495">
                  <c:v>9.8039317259075144E-11</c:v>
                </c:pt>
                <c:pt idx="496">
                  <c:v>9.8039318569347019E-11</c:v>
                </c:pt>
                <c:pt idx="497">
                  <c:v>9.803931632690692E-11</c:v>
                </c:pt>
                <c:pt idx="498">
                  <c:v>9.8039317637178794E-11</c:v>
                </c:pt>
                <c:pt idx="499">
                  <c:v>9.8039318947450669E-11</c:v>
                </c:pt>
                <c:pt idx="500">
                  <c:v>9.8039318481367404E-11</c:v>
                </c:pt>
                <c:pt idx="501">
                  <c:v>9.8039318015282445E-11</c:v>
                </c:pt>
                <c:pt idx="502">
                  <c:v>9.8039317549197486E-11</c:v>
                </c:pt>
                <c:pt idx="503">
                  <c:v>9.8039318859471054E-11</c:v>
                </c:pt>
                <c:pt idx="504">
                  <c:v>9.8039320169742929E-11</c:v>
                </c:pt>
                <c:pt idx="505">
                  <c:v>9.803931792730283E-11</c:v>
                </c:pt>
                <c:pt idx="506">
                  <c:v>9.8039319237574705E-11</c:v>
                </c:pt>
                <c:pt idx="507">
                  <c:v>9.8039320547846579E-11</c:v>
                </c:pt>
                <c:pt idx="508">
                  <c:v>9.8039320081763314E-11</c:v>
                </c:pt>
                <c:pt idx="509">
                  <c:v>9.8039319615678355E-11</c:v>
                </c:pt>
                <c:pt idx="510">
                  <c:v>9.8039319149593397E-11</c:v>
                </c:pt>
                <c:pt idx="511">
                  <c:v>9.8039320459866964E-11</c:v>
                </c:pt>
                <c:pt idx="512">
                  <c:v>9.8039321770138839E-11</c:v>
                </c:pt>
                <c:pt idx="513">
                  <c:v>9.803931952769874E-11</c:v>
                </c:pt>
                <c:pt idx="514">
                  <c:v>9.8039320837970615E-11</c:v>
                </c:pt>
                <c:pt idx="515">
                  <c:v>9.8039320371885656E-11</c:v>
                </c:pt>
                <c:pt idx="516">
                  <c:v>9.8039321682159224E-11</c:v>
                </c:pt>
                <c:pt idx="517">
                  <c:v>9.8039321216074265E-11</c:v>
                </c:pt>
                <c:pt idx="518">
                  <c:v>9.8039320749989307E-11</c:v>
                </c:pt>
                <c:pt idx="519">
                  <c:v>9.8039322060262875E-11</c:v>
                </c:pt>
                <c:pt idx="520">
                  <c:v>9.8039323370534749E-11</c:v>
                </c:pt>
                <c:pt idx="521">
                  <c:v>9.8039321128092944E-11</c:v>
                </c:pt>
                <c:pt idx="522">
                  <c:v>9.8039322438366525E-11</c:v>
                </c:pt>
                <c:pt idx="523">
                  <c:v>9.8039321972281566E-11</c:v>
                </c:pt>
                <c:pt idx="524">
                  <c:v>9.8039323282555134E-11</c:v>
                </c:pt>
                <c:pt idx="525">
                  <c:v>9.8039322816470176E-11</c:v>
                </c:pt>
                <c:pt idx="526">
                  <c:v>9.8039322350385204E-11</c:v>
                </c:pt>
                <c:pt idx="527">
                  <c:v>9.8039323660658785E-11</c:v>
                </c:pt>
                <c:pt idx="528">
                  <c:v>9.8039323194573826E-11</c:v>
                </c:pt>
                <c:pt idx="529">
                  <c:v>9.8039322728488855E-11</c:v>
                </c:pt>
                <c:pt idx="530">
                  <c:v>9.8039324038762435E-11</c:v>
                </c:pt>
                <c:pt idx="531">
                  <c:v>9.8039323572677464E-11</c:v>
                </c:pt>
                <c:pt idx="532">
                  <c:v>9.8039324882949351E-11</c:v>
                </c:pt>
                <c:pt idx="533">
                  <c:v>9.8039324416866086E-11</c:v>
                </c:pt>
                <c:pt idx="534">
                  <c:v>9.8039323950781114E-11</c:v>
                </c:pt>
                <c:pt idx="535">
                  <c:v>9.8039325261054695E-11</c:v>
                </c:pt>
                <c:pt idx="536">
                  <c:v>9.8039324794969724E-11</c:v>
                </c:pt>
                <c:pt idx="537">
                  <c:v>9.8039326105241611E-11</c:v>
                </c:pt>
                <c:pt idx="538">
                  <c:v>9.8039325639158346E-11</c:v>
                </c:pt>
                <c:pt idx="539">
                  <c:v>9.8039325173073374E-11</c:v>
                </c:pt>
                <c:pt idx="540">
                  <c:v>9.8039326483345262E-11</c:v>
                </c:pt>
                <c:pt idx="541">
                  <c:v>9.8039326017261983E-11</c:v>
                </c:pt>
                <c:pt idx="542">
                  <c:v>9.8039325551177025E-11</c:v>
                </c:pt>
                <c:pt idx="543">
                  <c:v>9.8039326861448899E-11</c:v>
                </c:pt>
                <c:pt idx="544">
                  <c:v>9.8039326395365634E-11</c:v>
                </c:pt>
                <c:pt idx="545">
                  <c:v>9.8039327705637521E-11</c:v>
                </c:pt>
                <c:pt idx="546">
                  <c:v>9.8039327239554243E-11</c:v>
                </c:pt>
                <c:pt idx="547">
                  <c:v>9.8039326773469284E-11</c:v>
                </c:pt>
                <c:pt idx="548">
                  <c:v>9.8039328083741159E-11</c:v>
                </c:pt>
                <c:pt idx="549">
                  <c:v>9.8039327617657893E-11</c:v>
                </c:pt>
                <c:pt idx="550">
                  <c:v>9.8039327151572935E-11</c:v>
                </c:pt>
                <c:pt idx="551">
                  <c:v>9.803932846184481E-11</c:v>
                </c:pt>
                <c:pt idx="552">
                  <c:v>9.8039327995761544E-11</c:v>
                </c:pt>
                <c:pt idx="553">
                  <c:v>9.8039329306033419E-11</c:v>
                </c:pt>
                <c:pt idx="554">
                  <c:v>9.803932706359332E-11</c:v>
                </c:pt>
                <c:pt idx="555">
                  <c:v>9.8039328373865195E-11</c:v>
                </c:pt>
                <c:pt idx="556">
                  <c:v>9.8039329684137069E-11</c:v>
                </c:pt>
                <c:pt idx="557">
                  <c:v>9.8039329218053804E-11</c:v>
                </c:pt>
                <c:pt idx="558">
                  <c:v>9.8039328751968845E-11</c:v>
                </c:pt>
                <c:pt idx="559">
                  <c:v>9.803933006224072E-11</c:v>
                </c:pt>
                <c:pt idx="560">
                  <c:v>9.8039329596157454E-11</c:v>
                </c:pt>
                <c:pt idx="561">
                  <c:v>9.8039330906429329E-11</c:v>
                </c:pt>
                <c:pt idx="562">
                  <c:v>9.8039328663987537E-11</c:v>
                </c:pt>
                <c:pt idx="563">
                  <c:v>9.8039329974261105E-11</c:v>
                </c:pt>
                <c:pt idx="564">
                  <c:v>9.8039331284532979E-11</c:v>
                </c:pt>
                <c:pt idx="565">
                  <c:v>9.8039330818449714E-11</c:v>
                </c:pt>
                <c:pt idx="566">
                  <c:v>9.8039330352364755E-11</c:v>
                </c:pt>
                <c:pt idx="567">
                  <c:v>9.8039329886279797E-11</c:v>
                </c:pt>
                <c:pt idx="568">
                  <c:v>9.8039331196553364E-11</c:v>
                </c:pt>
                <c:pt idx="569">
                  <c:v>9.8039332506825239E-11</c:v>
                </c:pt>
                <c:pt idx="570">
                  <c:v>9.8039330264383447E-11</c:v>
                </c:pt>
                <c:pt idx="571">
                  <c:v>9.8039331574657015E-11</c:v>
                </c:pt>
                <c:pt idx="572">
                  <c:v>9.803933288492889E-11</c:v>
                </c:pt>
                <c:pt idx="573">
                  <c:v>9.8039332418843931E-11</c:v>
                </c:pt>
                <c:pt idx="574">
                  <c:v>9.8039331952760666E-11</c:v>
                </c:pt>
                <c:pt idx="575">
                  <c:v>9.8039331486675707E-11</c:v>
                </c:pt>
                <c:pt idx="576">
                  <c:v>9.8039332796949275E-11</c:v>
                </c:pt>
                <c:pt idx="577">
                  <c:v>9.8039334107221149E-11</c:v>
                </c:pt>
                <c:pt idx="578">
                  <c:v>9.8039331864779357E-11</c:v>
                </c:pt>
                <c:pt idx="579">
                  <c:v>9.8039333175052925E-11</c:v>
                </c:pt>
                <c:pt idx="580">
                  <c:v>9.8039332708967967E-11</c:v>
                </c:pt>
                <c:pt idx="581">
                  <c:v>9.8039334019239841E-11</c:v>
                </c:pt>
                <c:pt idx="582">
                  <c:v>9.8039335329513409E-11</c:v>
                </c:pt>
                <c:pt idx="583">
                  <c:v>9.8039333087071617E-11</c:v>
                </c:pt>
                <c:pt idx="584">
                  <c:v>9.8039334397343492E-11</c:v>
                </c:pt>
                <c:pt idx="585">
                  <c:v>9.803933570761706E-11</c:v>
                </c:pt>
                <c:pt idx="586">
                  <c:v>9.8039335241532101E-11</c:v>
                </c:pt>
                <c:pt idx="587">
                  <c:v>9.8039334775448836E-11</c:v>
                </c:pt>
                <c:pt idx="588">
                  <c:v>9.8039334309363877E-11</c:v>
                </c:pt>
                <c:pt idx="589">
                  <c:v>9.8039335619635752E-11</c:v>
                </c:pt>
                <c:pt idx="590">
                  <c:v>9.8039336929909319E-11</c:v>
                </c:pt>
                <c:pt idx="591">
                  <c:v>9.8039334687467515E-11</c:v>
                </c:pt>
                <c:pt idx="592">
                  <c:v>9.8039335997739402E-11</c:v>
                </c:pt>
                <c:pt idx="593">
                  <c:v>9.8039335531656137E-11</c:v>
                </c:pt>
                <c:pt idx="594">
                  <c:v>9.8039336841928011E-11</c:v>
                </c:pt>
                <c:pt idx="595">
                  <c:v>9.8039336375843053E-11</c:v>
                </c:pt>
                <c:pt idx="596">
                  <c:v>9.8039335909759774E-11</c:v>
                </c:pt>
                <c:pt idx="597">
                  <c:v>9.8039337220031662E-11</c:v>
                </c:pt>
                <c:pt idx="598">
                  <c:v>9.803933853030523E-11</c:v>
                </c:pt>
                <c:pt idx="599">
                  <c:v>9.8039336287863425E-11</c:v>
                </c:pt>
                <c:pt idx="600">
                  <c:v>9.8039337598135312E-11</c:v>
                </c:pt>
                <c:pt idx="601">
                  <c:v>9.8039337576112456E-11</c:v>
                </c:pt>
                <c:pt idx="602">
                  <c:v>9.8039337110027484E-11</c:v>
                </c:pt>
                <c:pt idx="603">
                  <c:v>9.8039338420299372E-11</c:v>
                </c:pt>
                <c:pt idx="604">
                  <c:v>9.803933973057294E-11</c:v>
                </c:pt>
                <c:pt idx="605">
                  <c:v>9.8039337488131135E-11</c:v>
                </c:pt>
                <c:pt idx="606">
                  <c:v>9.8039338798403022E-11</c:v>
                </c:pt>
                <c:pt idx="607">
                  <c:v>9.8039338332319744E-11</c:v>
                </c:pt>
                <c:pt idx="608">
                  <c:v>9.8039339642591631E-11</c:v>
                </c:pt>
                <c:pt idx="609">
                  <c:v>9.8039339176508353E-11</c:v>
                </c:pt>
                <c:pt idx="610">
                  <c:v>9.8039338710423394E-11</c:v>
                </c:pt>
                <c:pt idx="611">
                  <c:v>9.8039340020695282E-11</c:v>
                </c:pt>
                <c:pt idx="612">
                  <c:v>9.803934133096885E-11</c:v>
                </c:pt>
                <c:pt idx="613">
                  <c:v>9.8039339088527045E-11</c:v>
                </c:pt>
                <c:pt idx="614">
                  <c:v>9.803934039879892E-11</c:v>
                </c:pt>
                <c:pt idx="615">
                  <c:v>9.8039339932715654E-11</c:v>
                </c:pt>
                <c:pt idx="616">
                  <c:v>9.8039341242987542E-11</c:v>
                </c:pt>
                <c:pt idx="617">
                  <c:v>9.8039340776904263E-11</c:v>
                </c:pt>
                <c:pt idx="618">
                  <c:v>9.8039340310819305E-11</c:v>
                </c:pt>
                <c:pt idx="619">
                  <c:v>9.8039341621091179E-11</c:v>
                </c:pt>
                <c:pt idx="620">
                  <c:v>9.8039341155007914E-11</c:v>
                </c:pt>
                <c:pt idx="621">
                  <c:v>9.8039340688922955E-11</c:v>
                </c:pt>
                <c:pt idx="622">
                  <c:v>9.803934199919483E-11</c:v>
                </c:pt>
                <c:pt idx="623">
                  <c:v>9.8039341533111564E-11</c:v>
                </c:pt>
                <c:pt idx="624">
                  <c:v>9.8039342843383439E-11</c:v>
                </c:pt>
                <c:pt idx="625">
                  <c:v>9.803934237729848E-11</c:v>
                </c:pt>
                <c:pt idx="626">
                  <c:v>9.8039341911215215E-11</c:v>
                </c:pt>
                <c:pt idx="627">
                  <c:v>9.803934322148709E-11</c:v>
                </c:pt>
                <c:pt idx="628">
                  <c:v>9.8039342755403824E-11</c:v>
                </c:pt>
                <c:pt idx="629">
                  <c:v>9.8039342289318865E-11</c:v>
                </c:pt>
                <c:pt idx="630">
                  <c:v>9.803934359959074E-11</c:v>
                </c:pt>
                <c:pt idx="631">
                  <c:v>9.8039343133507475E-11</c:v>
                </c:pt>
                <c:pt idx="632">
                  <c:v>9.8039344443779349E-11</c:v>
                </c:pt>
                <c:pt idx="633">
                  <c:v>9.8039342201337557E-11</c:v>
                </c:pt>
                <c:pt idx="634">
                  <c:v>9.8039343511611125E-11</c:v>
                </c:pt>
                <c:pt idx="635">
                  <c:v>9.8039344821883E-11</c:v>
                </c:pt>
                <c:pt idx="636">
                  <c:v>9.8039344355798041E-11</c:v>
                </c:pt>
                <c:pt idx="637">
                  <c:v>9.8039343889714776E-11</c:v>
                </c:pt>
                <c:pt idx="638">
                  <c:v>9.8039343423629817E-11</c:v>
                </c:pt>
                <c:pt idx="639">
                  <c:v>9.8039344733903385E-11</c:v>
                </c:pt>
                <c:pt idx="640">
                  <c:v>9.803934604417526E-11</c:v>
                </c:pt>
                <c:pt idx="641">
                  <c:v>9.8039343801733468E-11</c:v>
                </c:pt>
                <c:pt idx="642">
                  <c:v>9.8039345112007035E-11</c:v>
                </c:pt>
                <c:pt idx="643">
                  <c:v>9.803934642227891E-11</c:v>
                </c:pt>
                <c:pt idx="644">
                  <c:v>9.8039345956193951E-11</c:v>
                </c:pt>
                <c:pt idx="645">
                  <c:v>9.8039345490110686E-11</c:v>
                </c:pt>
                <c:pt idx="646">
                  <c:v>9.8039345024025727E-11</c:v>
                </c:pt>
                <c:pt idx="647">
                  <c:v>9.8039346334297602E-11</c:v>
                </c:pt>
                <c:pt idx="648">
                  <c:v>9.803934764457117E-11</c:v>
                </c:pt>
                <c:pt idx="649">
                  <c:v>9.8039347178486211E-11</c:v>
                </c:pt>
                <c:pt idx="650">
                  <c:v>9.8039346712402946E-11</c:v>
                </c:pt>
                <c:pt idx="651">
                  <c:v>9.8039346246317987E-11</c:v>
                </c:pt>
                <c:pt idx="652">
                  <c:v>9.8039347556589862E-11</c:v>
                </c:pt>
                <c:pt idx="653">
                  <c:v>9.8039348866863429E-11</c:v>
                </c:pt>
                <c:pt idx="654">
                  <c:v>9.8039346624421625E-11</c:v>
                </c:pt>
                <c:pt idx="655">
                  <c:v>9.8039347934693512E-11</c:v>
                </c:pt>
                <c:pt idx="656">
                  <c:v>9.803934924496708E-11</c:v>
                </c:pt>
                <c:pt idx="657">
                  <c:v>9.8039348778882121E-11</c:v>
                </c:pt>
                <c:pt idx="658">
                  <c:v>9.8039348312797163E-11</c:v>
                </c:pt>
                <c:pt idx="659">
                  <c:v>9.8039347846713884E-11</c:v>
                </c:pt>
                <c:pt idx="660">
                  <c:v>9.8039349156985772E-11</c:v>
                </c:pt>
                <c:pt idx="661">
                  <c:v>9.803935046725934E-11</c:v>
                </c:pt>
                <c:pt idx="662">
                  <c:v>9.8039348224817535E-11</c:v>
                </c:pt>
                <c:pt idx="663">
                  <c:v>9.8039349535089422E-11</c:v>
                </c:pt>
                <c:pt idx="664">
                  <c:v>9.8039349069006144E-11</c:v>
                </c:pt>
                <c:pt idx="665">
                  <c:v>9.8039350379278032E-11</c:v>
                </c:pt>
                <c:pt idx="666">
                  <c:v>9.8039349913193073E-11</c:v>
                </c:pt>
                <c:pt idx="667">
                  <c:v>9.8039349447109795E-11</c:v>
                </c:pt>
                <c:pt idx="668">
                  <c:v>9.8039350757381682E-11</c:v>
                </c:pt>
                <c:pt idx="669">
                  <c:v>9.803935206765525E-11</c:v>
                </c:pt>
                <c:pt idx="670">
                  <c:v>9.8039349825213445E-11</c:v>
                </c:pt>
                <c:pt idx="671">
                  <c:v>9.8039351135485333E-11</c:v>
                </c:pt>
                <c:pt idx="672">
                  <c:v>9.8039350669402054E-11</c:v>
                </c:pt>
                <c:pt idx="673">
                  <c:v>9.8039351979673942E-11</c:v>
                </c:pt>
                <c:pt idx="674">
                  <c:v>9.803935151358897E-11</c:v>
                </c:pt>
                <c:pt idx="675">
                  <c:v>9.8039351047505705E-11</c:v>
                </c:pt>
                <c:pt idx="676">
                  <c:v>9.8039352357777592E-11</c:v>
                </c:pt>
                <c:pt idx="677">
                  <c:v>9.8039351891692621E-11</c:v>
                </c:pt>
                <c:pt idx="678">
                  <c:v>9.8039351425609355E-11</c:v>
                </c:pt>
                <c:pt idx="679">
                  <c:v>9.803935273588123E-11</c:v>
                </c:pt>
                <c:pt idx="680">
                  <c:v>9.8039352269797965E-11</c:v>
                </c:pt>
                <c:pt idx="681">
                  <c:v>9.8039353580069852E-11</c:v>
                </c:pt>
                <c:pt idx="682">
                  <c:v>9.8039353113984881E-11</c:v>
                </c:pt>
                <c:pt idx="683">
                  <c:v>9.8039352647901615E-11</c:v>
                </c:pt>
                <c:pt idx="684">
                  <c:v>9.803935395817349E-11</c:v>
                </c:pt>
                <c:pt idx="685">
                  <c:v>9.8039353492088531E-11</c:v>
                </c:pt>
                <c:pt idx="686">
                  <c:v>9.8039353026005266E-11</c:v>
                </c:pt>
                <c:pt idx="687">
                  <c:v>9.803935433627714E-11</c:v>
                </c:pt>
                <c:pt idx="688">
                  <c:v>9.8039353870192182E-11</c:v>
                </c:pt>
                <c:pt idx="689">
                  <c:v>9.8039355180465749E-11</c:v>
                </c:pt>
                <c:pt idx="690">
                  <c:v>9.8039352938023957E-11</c:v>
                </c:pt>
                <c:pt idx="691">
                  <c:v>9.8039354248297525E-11</c:v>
                </c:pt>
                <c:pt idx="692">
                  <c:v>9.80393555585694E-11</c:v>
                </c:pt>
                <c:pt idx="693">
                  <c:v>9.8039355092484441E-11</c:v>
                </c:pt>
                <c:pt idx="694">
                  <c:v>9.8039356402758009E-11</c:v>
                </c:pt>
                <c:pt idx="695">
                  <c:v>9.803935593667305E-11</c:v>
                </c:pt>
                <c:pt idx="696">
                  <c:v>9.8039355470588092E-11</c:v>
                </c:pt>
                <c:pt idx="697">
                  <c:v>9.803935678086166E-11</c:v>
                </c:pt>
                <c:pt idx="698">
                  <c:v>9.8039356314776701E-11</c:v>
                </c:pt>
                <c:pt idx="699">
                  <c:v>9.8039355848691742E-11</c:v>
                </c:pt>
                <c:pt idx="700">
                  <c:v>9.803935715896531E-11</c:v>
                </c:pt>
                <c:pt idx="701">
                  <c:v>9.8039356692880352E-11</c:v>
                </c:pt>
                <c:pt idx="702">
                  <c:v>9.8039358003153919E-11</c:v>
                </c:pt>
                <c:pt idx="703">
                  <c:v>9.8039355760712127E-11</c:v>
                </c:pt>
                <c:pt idx="704">
                  <c:v>9.8039357070984002E-11</c:v>
                </c:pt>
                <c:pt idx="705">
                  <c:v>9.803935838125757E-11</c:v>
                </c:pt>
                <c:pt idx="706">
                  <c:v>9.8039357915172611E-11</c:v>
                </c:pt>
                <c:pt idx="707">
                  <c:v>9.8039357449087653E-11</c:v>
                </c:pt>
                <c:pt idx="708">
                  <c:v>9.803935875936122E-11</c:v>
                </c:pt>
                <c:pt idx="709">
                  <c:v>9.8039358293276262E-11</c:v>
                </c:pt>
                <c:pt idx="710">
                  <c:v>9.803935960354983E-11</c:v>
                </c:pt>
                <c:pt idx="711">
                  <c:v>9.803935958152528E-11</c:v>
                </c:pt>
                <c:pt idx="712">
                  <c:v>9.8039357339083488E-11</c:v>
                </c:pt>
                <c:pt idx="713">
                  <c:v>9.8039358649357056E-11</c:v>
                </c:pt>
                <c:pt idx="714">
                  <c:v>9.803935995962893E-11</c:v>
                </c:pt>
                <c:pt idx="715">
                  <c:v>9.8039359493543972E-11</c:v>
                </c:pt>
                <c:pt idx="716">
                  <c:v>9.803936080381754E-11</c:v>
                </c:pt>
                <c:pt idx="717">
                  <c:v>9.8039358561375748E-11</c:v>
                </c:pt>
                <c:pt idx="718">
                  <c:v>9.8039359871647622E-11</c:v>
                </c:pt>
                <c:pt idx="719">
                  <c:v>9.803936118192119E-11</c:v>
                </c:pt>
                <c:pt idx="720">
                  <c:v>9.8039360715836231E-11</c:v>
                </c:pt>
                <c:pt idx="721">
                  <c:v>9.8039360249752966E-11</c:v>
                </c:pt>
                <c:pt idx="722">
                  <c:v>9.8039361560024841E-11</c:v>
                </c:pt>
                <c:pt idx="723">
                  <c:v>9.8039361093939882E-11</c:v>
                </c:pt>
                <c:pt idx="724">
                  <c:v>9.803936240421345E-11</c:v>
                </c:pt>
                <c:pt idx="725">
                  <c:v>9.8039360161771645E-11</c:v>
                </c:pt>
                <c:pt idx="726">
                  <c:v>9.8039361472043533E-11</c:v>
                </c:pt>
                <c:pt idx="727">
                  <c:v>9.80393627823171E-11</c:v>
                </c:pt>
                <c:pt idx="728">
                  <c:v>9.8039362316232142E-11</c:v>
                </c:pt>
                <c:pt idx="729">
                  <c:v>9.8039361850147183E-11</c:v>
                </c:pt>
                <c:pt idx="730">
                  <c:v>9.8039361384063905E-11</c:v>
                </c:pt>
                <c:pt idx="731">
                  <c:v>9.8039362694335792E-11</c:v>
                </c:pt>
                <c:pt idx="732">
                  <c:v>9.803936400460936E-11</c:v>
                </c:pt>
                <c:pt idx="733">
                  <c:v>9.8039361762167555E-11</c:v>
                </c:pt>
                <c:pt idx="734">
                  <c:v>9.8039363072439443E-11</c:v>
                </c:pt>
                <c:pt idx="735">
                  <c:v>9.8039364382713011E-11</c:v>
                </c:pt>
                <c:pt idx="736">
                  <c:v>9.8039363916628052E-11</c:v>
                </c:pt>
                <c:pt idx="737">
                  <c:v>9.803936345054308E-11</c:v>
                </c:pt>
                <c:pt idx="738">
                  <c:v>9.8039362984459815E-11</c:v>
                </c:pt>
                <c:pt idx="739">
                  <c:v>9.8039364294731702E-11</c:v>
                </c:pt>
                <c:pt idx="740">
                  <c:v>9.8039365605003577E-11</c:v>
                </c:pt>
                <c:pt idx="741">
                  <c:v>9.8039363362563465E-11</c:v>
                </c:pt>
                <c:pt idx="742">
                  <c:v>9.803936467283534E-11</c:v>
                </c:pt>
                <c:pt idx="743">
                  <c:v>9.8039364206752075E-11</c:v>
                </c:pt>
                <c:pt idx="744">
                  <c:v>9.8039365517023962E-11</c:v>
                </c:pt>
                <c:pt idx="745">
                  <c:v>9.8039365050938991E-11</c:v>
                </c:pt>
                <c:pt idx="746">
                  <c:v>9.8039364584855725E-11</c:v>
                </c:pt>
                <c:pt idx="747">
                  <c:v>9.80393658951276E-11</c:v>
                </c:pt>
                <c:pt idx="748">
                  <c:v>9.8039367205399487E-11</c:v>
                </c:pt>
                <c:pt idx="749">
                  <c:v>9.8039364962959376E-11</c:v>
                </c:pt>
                <c:pt idx="750">
                  <c:v>9.803936627323125E-11</c:v>
                </c:pt>
                <c:pt idx="751">
                  <c:v>9.8039365807146292E-11</c:v>
                </c:pt>
                <c:pt idx="752">
                  <c:v>9.8039367117419872E-11</c:v>
                </c:pt>
                <c:pt idx="753">
                  <c:v>9.8039366651334901E-11</c:v>
                </c:pt>
                <c:pt idx="754">
                  <c:v>9.8039366185251635E-11</c:v>
                </c:pt>
                <c:pt idx="755">
                  <c:v>9.803936749552351E-11</c:v>
                </c:pt>
                <c:pt idx="756">
                  <c:v>9.8039367029438551E-11</c:v>
                </c:pt>
                <c:pt idx="757">
                  <c:v>9.8039366563355286E-11</c:v>
                </c:pt>
                <c:pt idx="758">
                  <c:v>9.8039367873627161E-11</c:v>
                </c:pt>
                <c:pt idx="759">
                  <c:v>9.8039367407542202E-11</c:v>
                </c:pt>
                <c:pt idx="760">
                  <c:v>9.803936871781577E-11</c:v>
                </c:pt>
                <c:pt idx="761">
                  <c:v>9.8039370028087657E-11</c:v>
                </c:pt>
                <c:pt idx="762">
                  <c:v>9.8039367785645852E-11</c:v>
                </c:pt>
                <c:pt idx="763">
                  <c:v>9.803936909591942E-11</c:v>
                </c:pt>
                <c:pt idx="764">
                  <c:v>9.8039368629834462E-11</c:v>
                </c:pt>
                <c:pt idx="765">
                  <c:v>9.8039369940108029E-11</c:v>
                </c:pt>
                <c:pt idx="766">
                  <c:v>9.8039369474023071E-11</c:v>
                </c:pt>
                <c:pt idx="767">
                  <c:v>9.8039369007938112E-11</c:v>
                </c:pt>
                <c:pt idx="768">
                  <c:v>9.803937031821168E-11</c:v>
                </c:pt>
                <c:pt idx="769">
                  <c:v>9.8039369852126721E-11</c:v>
                </c:pt>
                <c:pt idx="770">
                  <c:v>9.8039369386041763E-11</c:v>
                </c:pt>
                <c:pt idx="771">
                  <c:v>9.8039370696315331E-11</c:v>
                </c:pt>
                <c:pt idx="772">
                  <c:v>9.8039370230230372E-11</c:v>
                </c:pt>
                <c:pt idx="773">
                  <c:v>9.803937154050394E-11</c:v>
                </c:pt>
                <c:pt idx="774">
                  <c:v>9.8039371074418981E-11</c:v>
                </c:pt>
                <c:pt idx="775">
                  <c:v>9.8039370608334022E-11</c:v>
                </c:pt>
                <c:pt idx="776">
                  <c:v>9.803937191860759E-11</c:v>
                </c:pt>
                <c:pt idx="777">
                  <c:v>9.8039371452522632E-11</c:v>
                </c:pt>
                <c:pt idx="778">
                  <c:v>9.8039370986437673E-11</c:v>
                </c:pt>
                <c:pt idx="779">
                  <c:v>9.8039372296709548E-11</c:v>
                </c:pt>
                <c:pt idx="780">
                  <c:v>9.8039371830627975E-11</c:v>
                </c:pt>
                <c:pt idx="781">
                  <c:v>9.803937314089985E-11</c:v>
                </c:pt>
                <c:pt idx="782">
                  <c:v>9.8039370898458058E-11</c:v>
                </c:pt>
                <c:pt idx="783">
                  <c:v>9.8039372208729933E-11</c:v>
                </c:pt>
                <c:pt idx="784">
                  <c:v>9.8039373519000114E-11</c:v>
                </c:pt>
                <c:pt idx="785">
                  <c:v>9.8039373052915156E-11</c:v>
                </c:pt>
                <c:pt idx="786">
                  <c:v>9.8039372586833583E-11</c:v>
                </c:pt>
                <c:pt idx="787">
                  <c:v>9.8039373897105458E-11</c:v>
                </c:pt>
                <c:pt idx="788">
                  <c:v>9.8039373431020499E-11</c:v>
                </c:pt>
                <c:pt idx="789">
                  <c:v>9.8039374741292374E-11</c:v>
                </c:pt>
                <c:pt idx="790">
                  <c:v>9.8039372498850569E-11</c:v>
                </c:pt>
                <c:pt idx="791">
                  <c:v>9.8039373809125843E-11</c:v>
                </c:pt>
                <c:pt idx="792">
                  <c:v>9.8039375119397718E-11</c:v>
                </c:pt>
                <c:pt idx="793">
                  <c:v>9.8039374653312759E-11</c:v>
                </c:pt>
                <c:pt idx="794">
                  <c:v>9.80393741872278E-11</c:v>
                </c:pt>
                <c:pt idx="795">
                  <c:v>9.8039373721142829E-11</c:v>
                </c:pt>
                <c:pt idx="796">
                  <c:v>9.8039375031414716E-11</c:v>
                </c:pt>
                <c:pt idx="797">
                  <c:v>9.8039376341689977E-11</c:v>
                </c:pt>
                <c:pt idx="798">
                  <c:v>9.8039374099248172E-11</c:v>
                </c:pt>
                <c:pt idx="799">
                  <c:v>9.803937540952006E-11</c:v>
                </c:pt>
                <c:pt idx="800">
                  <c:v>9.8039376719791935E-11</c:v>
                </c:pt>
                <c:pt idx="801">
                  <c:v>9.8039376253706976E-11</c:v>
                </c:pt>
                <c:pt idx="802">
                  <c:v>9.8039375787625391E-11</c:v>
                </c:pt>
                <c:pt idx="803">
                  <c:v>9.8039375321540432E-11</c:v>
                </c:pt>
                <c:pt idx="804">
                  <c:v>9.803937663181232E-11</c:v>
                </c:pt>
                <c:pt idx="805">
                  <c:v>9.8039377942084194E-11</c:v>
                </c:pt>
                <c:pt idx="806">
                  <c:v>9.8039377475999236E-11</c:v>
                </c:pt>
                <c:pt idx="807">
                  <c:v>9.8039377453976379E-11</c:v>
                </c:pt>
                <c:pt idx="808">
                  <c:v>9.8039376987891408E-11</c:v>
                </c:pt>
                <c:pt idx="809">
                  <c:v>9.8039376521806449E-11</c:v>
                </c:pt>
                <c:pt idx="810">
                  <c:v>9.8039377832081723E-11</c:v>
                </c:pt>
                <c:pt idx="811">
                  <c:v>9.8039379142353597E-11</c:v>
                </c:pt>
                <c:pt idx="812">
                  <c:v>9.8039376899911793E-11</c:v>
                </c:pt>
                <c:pt idx="813">
                  <c:v>9.8039378210183667E-11</c:v>
                </c:pt>
                <c:pt idx="814">
                  <c:v>9.8039379520455555E-11</c:v>
                </c:pt>
                <c:pt idx="815">
                  <c:v>9.8039379054370583E-11</c:v>
                </c:pt>
                <c:pt idx="816">
                  <c:v>9.8039378588289011E-11</c:v>
                </c:pt>
                <c:pt idx="817">
                  <c:v>9.8039378122204052E-11</c:v>
                </c:pt>
                <c:pt idx="818">
                  <c:v>9.8039379432475927E-11</c:v>
                </c:pt>
                <c:pt idx="819">
                  <c:v>9.8039380742747815E-11</c:v>
                </c:pt>
                <c:pt idx="820">
                  <c:v>9.803937850030601E-11</c:v>
                </c:pt>
                <c:pt idx="821">
                  <c:v>9.8039379810581271E-11</c:v>
                </c:pt>
                <c:pt idx="822">
                  <c:v>9.8039379344496312E-11</c:v>
                </c:pt>
                <c:pt idx="823">
                  <c:v>9.8039380654768187E-11</c:v>
                </c:pt>
                <c:pt idx="824">
                  <c:v>9.8039380188683228E-11</c:v>
                </c:pt>
                <c:pt idx="825">
                  <c:v>9.8039379722598269E-11</c:v>
                </c:pt>
                <c:pt idx="826">
                  <c:v>9.8039381032870144E-11</c:v>
                </c:pt>
                <c:pt idx="827">
                  <c:v>9.8039380566788572E-11</c:v>
                </c:pt>
                <c:pt idx="828">
                  <c:v>9.8039380100703613E-11</c:v>
                </c:pt>
                <c:pt idx="829">
                  <c:v>9.8039381410975488E-11</c:v>
                </c:pt>
                <c:pt idx="830">
                  <c:v>9.8039380944890529E-11</c:v>
                </c:pt>
                <c:pt idx="831">
                  <c:v>9.8039382255162404E-11</c:v>
                </c:pt>
                <c:pt idx="832">
                  <c:v>9.8039383565437678E-11</c:v>
                </c:pt>
                <c:pt idx="833">
                  <c:v>9.8039381322995873E-11</c:v>
                </c:pt>
                <c:pt idx="834">
                  <c:v>9.8039382633267747E-11</c:v>
                </c:pt>
                <c:pt idx="835">
                  <c:v>9.8039382167182789E-11</c:v>
                </c:pt>
                <c:pt idx="836">
                  <c:v>9.8039383477454664E-11</c:v>
                </c:pt>
                <c:pt idx="837">
                  <c:v>9.8039383011369705E-11</c:v>
                </c:pt>
                <c:pt idx="838">
                  <c:v>9.8039382545288133E-11</c:v>
                </c:pt>
                <c:pt idx="839">
                  <c:v>9.8039383855560007E-11</c:v>
                </c:pt>
                <c:pt idx="840">
                  <c:v>9.8039383389475049E-11</c:v>
                </c:pt>
                <c:pt idx="841">
                  <c:v>9.803938292339009E-11</c:v>
                </c:pt>
                <c:pt idx="842">
                  <c:v>9.8039384233661965E-11</c:v>
                </c:pt>
                <c:pt idx="843">
                  <c:v>9.8039383767580392E-11</c:v>
                </c:pt>
                <c:pt idx="844">
                  <c:v>9.8039385077852267E-11</c:v>
                </c:pt>
                <c:pt idx="845">
                  <c:v>9.8039384611767308E-11</c:v>
                </c:pt>
                <c:pt idx="846">
                  <c:v>9.803938414568235E-11</c:v>
                </c:pt>
                <c:pt idx="847">
                  <c:v>9.8039385455954224E-11</c:v>
                </c:pt>
                <c:pt idx="848">
                  <c:v>9.8039384989869266E-11</c:v>
                </c:pt>
                <c:pt idx="849">
                  <c:v>9.8039384523787693E-11</c:v>
                </c:pt>
                <c:pt idx="850">
                  <c:v>9.8039385834059568E-11</c:v>
                </c:pt>
                <c:pt idx="851">
                  <c:v>9.8039385367974609E-11</c:v>
                </c:pt>
                <c:pt idx="852">
                  <c:v>9.8039386678246484E-11</c:v>
                </c:pt>
                <c:pt idx="853">
                  <c:v>9.8039384435804679E-11</c:v>
                </c:pt>
                <c:pt idx="854">
                  <c:v>9.8039385746079953E-11</c:v>
                </c:pt>
                <c:pt idx="855">
                  <c:v>9.8039387056351828E-11</c:v>
                </c:pt>
                <c:pt idx="856">
                  <c:v>9.8039386590266869E-11</c:v>
                </c:pt>
                <c:pt idx="857">
                  <c:v>9.803938612418191E-11</c:v>
                </c:pt>
                <c:pt idx="858">
                  <c:v>9.8039387434453785E-11</c:v>
                </c:pt>
                <c:pt idx="859">
                  <c:v>9.8039386968368826E-11</c:v>
                </c:pt>
                <c:pt idx="860">
                  <c:v>9.8039388278644087E-11</c:v>
                </c:pt>
                <c:pt idx="861">
                  <c:v>9.8039386036202283E-11</c:v>
                </c:pt>
                <c:pt idx="862">
                  <c:v>9.803938734647417E-11</c:v>
                </c:pt>
                <c:pt idx="863">
                  <c:v>9.8039388656746045E-11</c:v>
                </c:pt>
                <c:pt idx="864">
                  <c:v>9.8039388190661086E-11</c:v>
                </c:pt>
                <c:pt idx="865">
                  <c:v>9.8039387724579514E-11</c:v>
                </c:pt>
                <c:pt idx="866">
                  <c:v>9.8039387258494542E-11</c:v>
                </c:pt>
                <c:pt idx="867">
                  <c:v>9.803938856876643E-11</c:v>
                </c:pt>
                <c:pt idx="868">
                  <c:v>9.8039389879038305E-11</c:v>
                </c:pt>
                <c:pt idx="869">
                  <c:v>9.80393876365965E-11</c:v>
                </c:pt>
                <c:pt idx="870">
                  <c:v>9.8039388946868374E-11</c:v>
                </c:pt>
                <c:pt idx="871">
                  <c:v>9.8039390257143648E-11</c:v>
                </c:pt>
                <c:pt idx="872">
                  <c:v>9.803938979105869E-11</c:v>
                </c:pt>
                <c:pt idx="873">
                  <c:v>9.8039391101330564E-11</c:v>
                </c:pt>
                <c:pt idx="874">
                  <c:v>9.8039388858888759E-11</c:v>
                </c:pt>
                <c:pt idx="875">
                  <c:v>9.8039390169160634E-11</c:v>
                </c:pt>
                <c:pt idx="876">
                  <c:v>9.8039391479435908E-11</c:v>
                </c:pt>
                <c:pt idx="877">
                  <c:v>9.8039391013350949E-11</c:v>
                </c:pt>
                <c:pt idx="878">
                  <c:v>9.8039390547265978E-11</c:v>
                </c:pt>
                <c:pt idx="879">
                  <c:v>9.8039390081181019E-11</c:v>
                </c:pt>
                <c:pt idx="880">
                  <c:v>9.8039391391452894E-11</c:v>
                </c:pt>
                <c:pt idx="881">
                  <c:v>9.8039392701724781E-11</c:v>
                </c:pt>
                <c:pt idx="882">
                  <c:v>9.8039390459286363E-11</c:v>
                </c:pt>
                <c:pt idx="883">
                  <c:v>9.8039391769558237E-11</c:v>
                </c:pt>
                <c:pt idx="884">
                  <c:v>9.8039393079830125E-11</c:v>
                </c:pt>
                <c:pt idx="885">
                  <c:v>9.8039392613745153E-11</c:v>
                </c:pt>
                <c:pt idx="886">
                  <c:v>9.8039392147660195E-11</c:v>
                </c:pt>
                <c:pt idx="887">
                  <c:v>9.8039391681578622E-11</c:v>
                </c:pt>
                <c:pt idx="888">
                  <c:v>9.8039392991850497E-11</c:v>
                </c:pt>
                <c:pt idx="889">
                  <c:v>9.8039394302122385E-11</c:v>
                </c:pt>
                <c:pt idx="890">
                  <c:v>9.803939205968058E-11</c:v>
                </c:pt>
                <c:pt idx="891">
                  <c:v>9.8039393369952455E-11</c:v>
                </c:pt>
                <c:pt idx="892">
                  <c:v>9.8039393347929598E-11</c:v>
                </c:pt>
                <c:pt idx="893">
                  <c:v>9.8039392881844639E-11</c:v>
                </c:pt>
                <c:pt idx="894">
                  <c:v>9.8039394192116514E-11</c:v>
                </c:pt>
                <c:pt idx="895">
                  <c:v>9.8039393726034942E-11</c:v>
                </c:pt>
                <c:pt idx="896">
                  <c:v>9.8039393259949983E-11</c:v>
                </c:pt>
                <c:pt idx="897">
                  <c:v>9.8039394570221858E-11</c:v>
                </c:pt>
                <c:pt idx="898">
                  <c:v>9.8039395880493732E-11</c:v>
                </c:pt>
                <c:pt idx="899">
                  <c:v>9.8039395414408774E-11</c:v>
                </c:pt>
                <c:pt idx="900">
                  <c:v>9.8039394948323815E-11</c:v>
                </c:pt>
                <c:pt idx="901">
                  <c:v>9.8039394482242243E-11</c:v>
                </c:pt>
                <c:pt idx="902">
                  <c:v>9.8039395792514117E-11</c:v>
                </c:pt>
                <c:pt idx="903">
                  <c:v>9.8039397102785992E-11</c:v>
                </c:pt>
                <c:pt idx="904">
                  <c:v>9.80393948603442E-11</c:v>
                </c:pt>
                <c:pt idx="905">
                  <c:v>9.8039396170616075E-11</c:v>
                </c:pt>
                <c:pt idx="906">
                  <c:v>9.8039395704534502E-11</c:v>
                </c:pt>
                <c:pt idx="907">
                  <c:v>9.8039397014806377E-11</c:v>
                </c:pt>
                <c:pt idx="908">
                  <c:v>9.8039396548721418E-11</c:v>
                </c:pt>
                <c:pt idx="909">
                  <c:v>9.803939608263646E-11</c:v>
                </c:pt>
                <c:pt idx="910">
                  <c:v>9.8039397392908334E-11</c:v>
                </c:pt>
                <c:pt idx="911">
                  <c:v>9.8039398703180209E-11</c:v>
                </c:pt>
                <c:pt idx="912">
                  <c:v>9.8039396460741803E-11</c:v>
                </c:pt>
                <c:pt idx="913">
                  <c:v>9.8039397771013678E-11</c:v>
                </c:pt>
                <c:pt idx="914">
                  <c:v>9.8039397304928719E-11</c:v>
                </c:pt>
                <c:pt idx="915">
                  <c:v>9.8039398615200594E-11</c:v>
                </c:pt>
                <c:pt idx="916">
                  <c:v>9.8039398149115635E-11</c:v>
                </c:pt>
                <c:pt idx="917">
                  <c:v>9.8039397683034063E-11</c:v>
                </c:pt>
                <c:pt idx="918">
                  <c:v>9.8039398993305938E-11</c:v>
                </c:pt>
                <c:pt idx="919">
                  <c:v>9.8039398527220979E-11</c:v>
                </c:pt>
                <c:pt idx="920">
                  <c:v>9.8039398061136021E-11</c:v>
                </c:pt>
                <c:pt idx="921">
                  <c:v>9.8039399371407895E-11</c:v>
                </c:pt>
                <c:pt idx="922">
                  <c:v>9.8039398905322937E-11</c:v>
                </c:pt>
                <c:pt idx="923">
                  <c:v>9.8039400215598197E-11</c:v>
                </c:pt>
                <c:pt idx="924">
                  <c:v>9.8039399749513239E-11</c:v>
                </c:pt>
                <c:pt idx="925">
                  <c:v>9.803939928342828E-11</c:v>
                </c:pt>
                <c:pt idx="926">
                  <c:v>9.8039400593700155E-11</c:v>
                </c:pt>
                <c:pt idx="927">
                  <c:v>9.8039400127615196E-11</c:v>
                </c:pt>
                <c:pt idx="928">
                  <c:v>9.8039399661533624E-11</c:v>
                </c:pt>
                <c:pt idx="929">
                  <c:v>9.8039400971805499E-11</c:v>
                </c:pt>
                <c:pt idx="930">
                  <c:v>9.803940050572054E-11</c:v>
                </c:pt>
                <c:pt idx="931">
                  <c:v>9.8039401815992415E-11</c:v>
                </c:pt>
                <c:pt idx="932">
                  <c:v>9.803939957355061E-11</c:v>
                </c:pt>
                <c:pt idx="933">
                  <c:v>9.8039400883822484E-11</c:v>
                </c:pt>
                <c:pt idx="934">
                  <c:v>9.8039402194097758E-11</c:v>
                </c:pt>
                <c:pt idx="935">
                  <c:v>9.80394017280128E-11</c:v>
                </c:pt>
                <c:pt idx="936">
                  <c:v>9.8039401261927828E-11</c:v>
                </c:pt>
                <c:pt idx="937">
                  <c:v>9.8039402572199716E-11</c:v>
                </c:pt>
                <c:pt idx="938">
                  <c:v>9.8039402106114744E-11</c:v>
                </c:pt>
                <c:pt idx="939">
                  <c:v>9.8039403416390018E-11</c:v>
                </c:pt>
                <c:pt idx="940">
                  <c:v>9.8039401173948213E-11</c:v>
                </c:pt>
                <c:pt idx="941">
                  <c:v>9.8039402484220088E-11</c:v>
                </c:pt>
                <c:pt idx="942">
                  <c:v>9.8039403794491975E-11</c:v>
                </c:pt>
                <c:pt idx="943">
                  <c:v>9.8039403328407004E-11</c:v>
                </c:pt>
                <c:pt idx="944">
                  <c:v>9.8039404638678891E-11</c:v>
                </c:pt>
                <c:pt idx="945">
                  <c:v>9.8039402396240473E-11</c:v>
                </c:pt>
                <c:pt idx="946">
                  <c:v>9.8039403706512348E-11</c:v>
                </c:pt>
                <c:pt idx="947">
                  <c:v>9.8039405016784235E-11</c:v>
                </c:pt>
                <c:pt idx="948">
                  <c:v>9.8039404550699264E-11</c:v>
                </c:pt>
                <c:pt idx="949">
                  <c:v>9.8039404084614305E-11</c:v>
                </c:pt>
                <c:pt idx="950">
                  <c:v>9.8039405394889579E-11</c:v>
                </c:pt>
                <c:pt idx="951">
                  <c:v>9.8039404928804607E-11</c:v>
                </c:pt>
                <c:pt idx="952">
                  <c:v>9.8039406239076495E-11</c:v>
                </c:pt>
                <c:pt idx="953">
                  <c:v>9.803940399663469E-11</c:v>
                </c:pt>
                <c:pt idx="954">
                  <c:v>9.8039405306906565E-11</c:v>
                </c:pt>
                <c:pt idx="955">
                  <c:v>9.8039406617178452E-11</c:v>
                </c:pt>
                <c:pt idx="956">
                  <c:v>9.8039406151096867E-11</c:v>
                </c:pt>
                <c:pt idx="957">
                  <c:v>9.8039405685011908E-11</c:v>
                </c:pt>
                <c:pt idx="958">
                  <c:v>9.803940521892695E-11</c:v>
                </c:pt>
                <c:pt idx="959">
                  <c:v>9.8039406529198824E-11</c:v>
                </c:pt>
                <c:pt idx="960">
                  <c:v>9.8039407839470712E-11</c:v>
                </c:pt>
                <c:pt idx="961">
                  <c:v>9.8039405597032293E-11</c:v>
                </c:pt>
                <c:pt idx="962">
                  <c:v>9.8039406907304168E-11</c:v>
                </c:pt>
                <c:pt idx="963">
                  <c:v>9.8039408217576056E-11</c:v>
                </c:pt>
                <c:pt idx="964">
                  <c:v>9.8039407751491084E-11</c:v>
                </c:pt>
                <c:pt idx="965">
                  <c:v>9.8039407285406125E-11</c:v>
                </c:pt>
                <c:pt idx="966">
                  <c:v>9.8039406819324553E-11</c:v>
                </c:pt>
                <c:pt idx="967">
                  <c:v>9.8039408129596428E-11</c:v>
                </c:pt>
                <c:pt idx="968">
                  <c:v>9.8039409439868315E-11</c:v>
                </c:pt>
                <c:pt idx="969">
                  <c:v>9.8039409417845459E-11</c:v>
                </c:pt>
                <c:pt idx="970">
                  <c:v>9.8039408951760487E-11</c:v>
                </c:pt>
                <c:pt idx="971">
                  <c:v>9.8039408485675528E-11</c:v>
                </c:pt>
                <c:pt idx="972">
                  <c:v>9.803940801959057E-11</c:v>
                </c:pt>
                <c:pt idx="973">
                  <c:v>9.8039409329862445E-11</c:v>
                </c:pt>
                <c:pt idx="974">
                  <c:v>9.8039410640134319E-11</c:v>
                </c:pt>
                <c:pt idx="975">
                  <c:v>9.8039408397695914E-11</c:v>
                </c:pt>
                <c:pt idx="976">
                  <c:v>9.8039409707967788E-11</c:v>
                </c:pt>
                <c:pt idx="977">
                  <c:v>9.8039411018239663E-11</c:v>
                </c:pt>
                <c:pt idx="978">
                  <c:v>9.8039410552154704E-11</c:v>
                </c:pt>
                <c:pt idx="979">
                  <c:v>9.8039410086069746E-11</c:v>
                </c:pt>
                <c:pt idx="980">
                  <c:v>9.8039409619988173E-11</c:v>
                </c:pt>
                <c:pt idx="981">
                  <c:v>9.8039410930260048E-11</c:v>
                </c:pt>
                <c:pt idx="982">
                  <c:v>9.8039412240531923E-11</c:v>
                </c:pt>
                <c:pt idx="983">
                  <c:v>9.8039409998090131E-11</c:v>
                </c:pt>
                <c:pt idx="984">
                  <c:v>9.8039411308362005E-11</c:v>
                </c:pt>
                <c:pt idx="985">
                  <c:v>9.8039410842277047E-11</c:v>
                </c:pt>
                <c:pt idx="986">
                  <c:v>9.8039412152552308E-11</c:v>
                </c:pt>
                <c:pt idx="987">
                  <c:v>9.8039411686467349E-11</c:v>
                </c:pt>
                <c:pt idx="988">
                  <c:v>9.803941122038239E-11</c:v>
                </c:pt>
                <c:pt idx="989">
                  <c:v>9.8039412530654265E-11</c:v>
                </c:pt>
                <c:pt idx="990">
                  <c:v>9.803941384092614E-11</c:v>
                </c:pt>
                <c:pt idx="991">
                  <c:v>9.8039411598487734E-11</c:v>
                </c:pt>
                <c:pt idx="992">
                  <c:v>9.8039412908759609E-11</c:v>
                </c:pt>
                <c:pt idx="993">
                  <c:v>9.803941244267465E-11</c:v>
                </c:pt>
                <c:pt idx="994">
                  <c:v>9.8039413752946525E-11</c:v>
                </c:pt>
                <c:pt idx="995">
                  <c:v>9.8039413286861566E-11</c:v>
                </c:pt>
                <c:pt idx="996">
                  <c:v>9.8039412820776607E-11</c:v>
                </c:pt>
                <c:pt idx="997">
                  <c:v>9.8039414131051868E-11</c:v>
                </c:pt>
                <c:pt idx="998">
                  <c:v>9.803941366496691E-11</c:v>
                </c:pt>
                <c:pt idx="999">
                  <c:v>9.8039413198881938E-11</c:v>
                </c:pt>
                <c:pt idx="1000">
                  <c:v>9.8039414509153826E-11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130112"/>
        <c:axId val="263357184"/>
      </c:scatterChart>
      <c:valAx>
        <c:axId val="2631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3357184"/>
        <c:crosses val="autoZero"/>
        <c:crossBetween val="midCat"/>
      </c:valAx>
      <c:valAx>
        <c:axId val="263357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3130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1138517</xdr:colOff>
      <xdr:row>21</xdr:row>
      <xdr:rowOff>85164</xdr:rowOff>
    </xdr:from>
    <xdr:to>
      <xdr:col>7</xdr:col>
      <xdr:colOff>40341</xdr:colOff>
      <xdr:row>21</xdr:row>
      <xdr:rowOff>85164</xdr:rowOff>
    </xdr:to>
    <xdr:cxnSp macro="">
      <xdr:nvCxnSpPr>
        <xdr:cNvPr id="12" name="Gerade Verbindung mit Pfeil 11"/>
        <xdr:cNvCxnSpPr/>
      </xdr:nvCxnSpPr>
      <xdr:spPr>
        <a:xfrm>
          <a:off x="5391149" y="5844988"/>
          <a:ext cx="54348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1100417</xdr:colOff>
      <xdr:row>21</xdr:row>
      <xdr:rowOff>103093</xdr:rowOff>
    </xdr:from>
    <xdr:to>
      <xdr:col>15</xdr:col>
      <xdr:colOff>24653</xdr:colOff>
      <xdr:row>21</xdr:row>
      <xdr:rowOff>103093</xdr:rowOff>
    </xdr:to>
    <xdr:cxnSp macro="">
      <xdr:nvCxnSpPr>
        <xdr:cNvPr id="13" name="Gerade Verbindung mit Pfeil 12"/>
        <xdr:cNvCxnSpPr/>
      </xdr:nvCxnSpPr>
      <xdr:spPr>
        <a:xfrm>
          <a:off x="9623611" y="5862917"/>
          <a:ext cx="50874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1100417</xdr:colOff>
      <xdr:row>21</xdr:row>
      <xdr:rowOff>103093</xdr:rowOff>
    </xdr:from>
    <xdr:to>
      <xdr:col>23</xdr:col>
      <xdr:colOff>24653</xdr:colOff>
      <xdr:row>21</xdr:row>
      <xdr:rowOff>103093</xdr:rowOff>
    </xdr:to>
    <xdr:cxnSp macro="">
      <xdr:nvCxnSpPr>
        <xdr:cNvPr id="15" name="Gerade Verbindung mit Pfeil 14"/>
        <xdr:cNvCxnSpPr/>
      </xdr:nvCxnSpPr>
      <xdr:spPr>
        <a:xfrm>
          <a:off x="9623611" y="9415181"/>
          <a:ext cx="50874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1088570</xdr:colOff>
      <xdr:row>24</xdr:row>
      <xdr:rowOff>174492</xdr:rowOff>
    </xdr:from>
    <xdr:to>
      <xdr:col>5</xdr:col>
      <xdr:colOff>829234</xdr:colOff>
      <xdr:row>33</xdr:row>
      <xdr:rowOff>185698</xdr:rowOff>
    </xdr:to>
    <xdr:graphicFrame macro="">
      <xdr:nvGraphicFramePr>
        <xdr:cNvPr id="23" name="Diagram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33618</xdr:colOff>
      <xdr:row>25</xdr:row>
      <xdr:rowOff>0</xdr:rowOff>
    </xdr:from>
    <xdr:to>
      <xdr:col>13</xdr:col>
      <xdr:colOff>1165412</xdr:colOff>
      <xdr:row>34</xdr:row>
      <xdr:rowOff>0</xdr:rowOff>
    </xdr:to>
    <xdr:graphicFrame macro="">
      <xdr:nvGraphicFramePr>
        <xdr:cNvPr id="24" name="Diagram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22412</xdr:colOff>
      <xdr:row>25</xdr:row>
      <xdr:rowOff>0</xdr:rowOff>
    </xdr:from>
    <xdr:to>
      <xdr:col>29</xdr:col>
      <xdr:colOff>2802</xdr:colOff>
      <xdr:row>34</xdr:row>
      <xdr:rowOff>22412</xdr:rowOff>
    </xdr:to>
    <xdr:graphicFrame macro="">
      <xdr:nvGraphicFramePr>
        <xdr:cNvPr id="25" name="Diagram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22411</xdr:colOff>
      <xdr:row>25</xdr:row>
      <xdr:rowOff>44822</xdr:rowOff>
    </xdr:from>
    <xdr:to>
      <xdr:col>21</xdr:col>
      <xdr:colOff>694764</xdr:colOff>
      <xdr:row>34</xdr:row>
      <xdr:rowOff>56028</xdr:rowOff>
    </xdr:to>
    <xdr:graphicFrame macro="">
      <xdr:nvGraphicFramePr>
        <xdr:cNvPr id="26" name="Diagram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734626</xdr:colOff>
      <xdr:row>17</xdr:row>
      <xdr:rowOff>40822</xdr:rowOff>
    </xdr:from>
    <xdr:to>
      <xdr:col>9</xdr:col>
      <xdr:colOff>0</xdr:colOff>
      <xdr:row>17</xdr:row>
      <xdr:rowOff>49468</xdr:rowOff>
    </xdr:to>
    <xdr:cxnSp macro="">
      <xdr:nvCxnSpPr>
        <xdr:cNvPr id="32" name="Gerade Verbindung mit Pfeil 31"/>
        <xdr:cNvCxnSpPr/>
      </xdr:nvCxnSpPr>
      <xdr:spPr>
        <a:xfrm flipV="1">
          <a:off x="4871197" y="4939393"/>
          <a:ext cx="3034553" cy="8646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11206</xdr:colOff>
      <xdr:row>17</xdr:row>
      <xdr:rowOff>11205</xdr:rowOff>
    </xdr:from>
    <xdr:to>
      <xdr:col>16</xdr:col>
      <xdr:colOff>244288</xdr:colOff>
      <xdr:row>17</xdr:row>
      <xdr:rowOff>31378</xdr:rowOff>
    </xdr:to>
    <xdr:cxnSp macro="">
      <xdr:nvCxnSpPr>
        <xdr:cNvPr id="33" name="Gerade Verbindung mit Pfeil 32"/>
        <xdr:cNvCxnSpPr/>
      </xdr:nvCxnSpPr>
      <xdr:spPr>
        <a:xfrm>
          <a:off x="10477500" y="12337676"/>
          <a:ext cx="2989729" cy="20173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1390009</xdr:colOff>
      <xdr:row>17</xdr:row>
      <xdr:rowOff>13289</xdr:rowOff>
    </xdr:from>
    <xdr:to>
      <xdr:col>25</xdr:col>
      <xdr:colOff>33297</xdr:colOff>
      <xdr:row>17</xdr:row>
      <xdr:rowOff>13289</xdr:rowOff>
    </xdr:to>
    <xdr:cxnSp macro="">
      <xdr:nvCxnSpPr>
        <xdr:cNvPr id="34" name="Gerade Verbindung mit Pfeil 33"/>
        <xdr:cNvCxnSpPr/>
      </xdr:nvCxnSpPr>
      <xdr:spPr>
        <a:xfrm>
          <a:off x="18916009" y="5265646"/>
          <a:ext cx="3296931" cy="0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750794</xdr:colOff>
      <xdr:row>20</xdr:row>
      <xdr:rowOff>0</xdr:rowOff>
    </xdr:from>
    <xdr:to>
      <xdr:col>9</xdr:col>
      <xdr:colOff>13608</xdr:colOff>
      <xdr:row>20</xdr:row>
      <xdr:rowOff>13607</xdr:rowOff>
    </xdr:to>
    <xdr:cxnSp macro="">
      <xdr:nvCxnSpPr>
        <xdr:cNvPr id="35" name="Gerade Verbindung mit Pfeil 34"/>
        <xdr:cNvCxnSpPr/>
      </xdr:nvCxnSpPr>
      <xdr:spPr>
        <a:xfrm flipH="1" flipV="1">
          <a:off x="4887365" y="5674179"/>
          <a:ext cx="3453814" cy="13607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746311</xdr:colOff>
      <xdr:row>20</xdr:row>
      <xdr:rowOff>6724</xdr:rowOff>
    </xdr:from>
    <xdr:to>
      <xdr:col>16</xdr:col>
      <xdr:colOff>224118</xdr:colOff>
      <xdr:row>20</xdr:row>
      <xdr:rowOff>11205</xdr:rowOff>
    </xdr:to>
    <xdr:cxnSp macro="">
      <xdr:nvCxnSpPr>
        <xdr:cNvPr id="36" name="Gerade Verbindung mit Pfeil 35"/>
        <xdr:cNvCxnSpPr/>
      </xdr:nvCxnSpPr>
      <xdr:spPr>
        <a:xfrm flipH="1" flipV="1">
          <a:off x="10416987" y="12904695"/>
          <a:ext cx="3030072" cy="4481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999563</xdr:colOff>
      <xdr:row>20</xdr:row>
      <xdr:rowOff>0</xdr:rowOff>
    </xdr:from>
    <xdr:to>
      <xdr:col>24</xdr:col>
      <xdr:colOff>235324</xdr:colOff>
      <xdr:row>20</xdr:row>
      <xdr:rowOff>13447</xdr:rowOff>
    </xdr:to>
    <xdr:cxnSp macro="">
      <xdr:nvCxnSpPr>
        <xdr:cNvPr id="37" name="Gerade Verbindung mit Pfeil 36"/>
        <xdr:cNvCxnSpPr/>
      </xdr:nvCxnSpPr>
      <xdr:spPr>
        <a:xfrm flipH="1">
          <a:off x="16396445" y="12897971"/>
          <a:ext cx="2944908" cy="13447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1489822</xdr:colOff>
      <xdr:row>1</xdr:row>
      <xdr:rowOff>393606</xdr:rowOff>
    </xdr:from>
    <xdr:ext cx="2228850" cy="4506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6109447" y="584106"/>
              <a:ext cx="2228850" cy="450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−(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𝑎</m:t>
                        </m:r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  <m:r>
                          <a:rPr lang="de-DE" sz="1200" b="0" i="1" baseline="-25000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𝑎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e>
                        </m:d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𝑐</m:t>
                            </m:r>
                          </m:e>
                        </m:d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6109447" y="584106"/>
              <a:ext cx="2228850" cy="450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−(𝑎/𝑉</a:t>
              </a:r>
              <a:r>
                <a:rPr lang="de-DE" sz="1200" b="0" i="0" baseline="-25000">
                  <a:latin typeface="Cambria Math"/>
                </a:rPr>
                <a:t>1</a:t>
              </a:r>
              <a:r>
                <a:rPr lang="de-DE" sz="1200" b="0" i="0">
                  <a:latin typeface="Cambria Math"/>
                </a:rPr>
                <a:t>+((𝑎+𝑏))/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de-DE" sz="1200" b="0" i="0">
                  <a:latin typeface="Cambria Math"/>
                </a:rPr>
                <a:t>+((𝑏+𝑐))/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de-DE" sz="1200" b="0" i="0">
                  <a:latin typeface="Cambria Math"/>
                </a:rPr>
                <a:t>+𝑐/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de-DE" sz="1200" b="0" i="0">
                  <a:latin typeface="Cambria Math"/>
                </a:rPr>
                <a:t>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742391</xdr:colOff>
      <xdr:row>3</xdr:row>
      <xdr:rowOff>27174</xdr:rowOff>
    </xdr:from>
    <xdr:ext cx="4894168" cy="438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4600016" y="1046349"/>
              <a:ext cx="4894168" cy="438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000" b="0" i="1">
                        <a:latin typeface="Cambria Math"/>
                      </a:rPr>
                      <m:t>𝑎𝑏</m:t>
                    </m:r>
                    <m:d>
                      <m:dPr>
                        <m:ctrlPr>
                          <a:rPr lang="de-DE" sz="10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000" b="0" i="1">
                        <a:latin typeface="Cambria Math"/>
                      </a:rPr>
                      <m:t>+</m:t>
                    </m:r>
                    <m:r>
                      <a:rPr lang="de-DE" sz="1000" b="0" i="1">
                        <a:latin typeface="Cambria Math"/>
                      </a:rPr>
                      <m:t>𝑏𝑐</m:t>
                    </m:r>
                    <m:d>
                      <m:dPr>
                        <m:ctrlPr>
                          <a:rPr lang="de-DE" sz="10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000" b="0" i="1">
                        <a:latin typeface="Cambria Math"/>
                      </a:rPr>
                      <m:t>+</m:t>
                    </m:r>
                    <m:r>
                      <a:rPr lang="de-DE" sz="1000" b="0" i="1">
                        <a:latin typeface="Cambria Math"/>
                      </a:rPr>
                      <m:t>𝑎𝑐</m:t>
                    </m:r>
                    <m:d>
                      <m:dPr>
                        <m:ctrlPr>
                          <a:rPr lang="de-DE" sz="10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000" b="0" i="1">
                                <a:latin typeface="Cambria Math"/>
                              </a:rPr>
                              <m:t> </m:t>
                            </m:r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4600016" y="1046349"/>
              <a:ext cx="4894168" cy="438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000" b="0" i="0">
                  <a:latin typeface="Cambria Math"/>
                </a:rPr>
                <a:t>𝑎𝑏(1/(𝑉_1 𝑉_2 )+1/(𝑉_1 𝑉_3 )+1/(𝑉_2 𝑉_3 ))+𝑏𝑐(1/(𝑉_2 𝑉_3 )+1/(𝑉_2 𝑉_4 )+1/(𝑉_3 𝑉_4 ))+𝑎𝑐(1/(𝑉_1  𝑉_3 )+1/(𝑉_1 𝑉_4 )+1/(𝑉_2 𝑉_3 )+1/(𝑉_2 𝑉_4 ))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11206</xdr:colOff>
      <xdr:row>12</xdr:row>
      <xdr:rowOff>397247</xdr:rowOff>
    </xdr:from>
    <xdr:ext cx="2185147" cy="546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4630831" y="5426447"/>
              <a:ext cx="2185147" cy="546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4630831" y="5426447"/>
              <a:ext cx="2185147" cy="546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2√((−𝑝)/3)∗cos⁡(𝜙/3)−𝛼/3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10</xdr:col>
      <xdr:colOff>9525</xdr:colOff>
      <xdr:row>1</xdr:row>
      <xdr:rowOff>414336</xdr:rowOff>
    </xdr:from>
    <xdr:ext cx="1267945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12992100" y="604836"/>
              <a:ext cx="1267945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i="1">
                        <a:latin typeface="Cambria Math"/>
                      </a:rPr>
                      <m:t>𝑎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12992100" y="604836"/>
              <a:ext cx="1267945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i="0">
                  <a:latin typeface="Cambria Math"/>
                </a:rPr>
                <a:t>𝑎</a:t>
              </a:r>
              <a:r>
                <a:rPr lang="de-DE" sz="1200" b="0" i="0">
                  <a:latin typeface="Cambria Math"/>
                </a:rPr>
                <a:t>∗(𝑁_1/𝑉_1 −𝑁_2/𝑉_2 )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1047749</xdr:colOff>
      <xdr:row>2</xdr:row>
      <xdr:rowOff>369794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/>
            <xdr:cNvSpPr txBox="1"/>
          </xdr:nvSpPr>
          <xdr:spPr>
            <a:xfrm>
              <a:off x="14030324" y="1007969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𝑎</m:t>
                        </m:r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14030324" y="1007969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𝑎∗𝑏</a:t>
              </a:r>
              <a:r>
                <a:rPr lang="en-US" sz="1200" b="0" i="0">
                  <a:latin typeface="Cambria Math"/>
                </a:rPr>
                <a:t>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𝑉_2 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1604683</xdr:colOff>
      <xdr:row>18</xdr:row>
      <xdr:rowOff>444875</xdr:rowOff>
    </xdr:from>
    <xdr:ext cx="1286436" cy="425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/>
            <xdr:cNvSpPr txBox="1"/>
          </xdr:nvSpPr>
          <xdr:spPr>
            <a:xfrm>
              <a:off x="22473958" y="816012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7" name="Textfeld 6"/>
            <xdr:cNvSpPr txBox="1"/>
          </xdr:nvSpPr>
          <xdr:spPr>
            <a:xfrm>
              <a:off x="22473958" y="816012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𝐶_1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𝜆_1 +𝐶_2/𝜆_2 +𝐶_3/𝜆_3 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870696</xdr:colOff>
      <xdr:row>24</xdr:row>
      <xdr:rowOff>41461</xdr:rowOff>
    </xdr:from>
    <xdr:ext cx="3096185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/>
            <xdr:cNvSpPr txBox="1"/>
          </xdr:nvSpPr>
          <xdr:spPr>
            <a:xfrm>
              <a:off x="21739971" y="10442761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8" name="Textfeld 7"/>
            <xdr:cNvSpPr txBox="1"/>
          </xdr:nvSpPr>
          <xdr:spPr>
            <a:xfrm>
              <a:off x="21739971" y="10442761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𝐶_1∗ 𝑒^(−𝜆_1  𝑡)+𝐶_2∗𝑒^(−𝜆_2   𝑡)+𝐶_3∗𝑒_3^(−𝜆_3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1</xdr:colOff>
      <xdr:row>30</xdr:row>
      <xdr:rowOff>48182</xdr:rowOff>
    </xdr:from>
    <xdr:ext cx="452717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/>
            <xdr:cNvSpPr txBox="1"/>
          </xdr:nvSpPr>
          <xdr:spPr>
            <a:xfrm>
              <a:off x="20869276" y="13135532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9" name="Textfeld 8"/>
            <xdr:cNvSpPr txBox="1"/>
          </xdr:nvSpPr>
          <xdr:spPr>
            <a:xfrm>
              <a:off x="20869276" y="13135532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𝐶_1/𝜆_1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𝐶_2/𝜆_2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𝐶_3/𝜆_3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13</xdr:col>
      <xdr:colOff>7284</xdr:colOff>
      <xdr:row>29</xdr:row>
      <xdr:rowOff>411255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19819284" y="13050930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19819284" y="13050930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𝑁_1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12</xdr:col>
      <xdr:colOff>877422</xdr:colOff>
      <xdr:row>30</xdr:row>
      <xdr:rowOff>417978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/>
            <xdr:cNvSpPr txBox="1"/>
          </xdr:nvSpPr>
          <xdr:spPr>
            <a:xfrm>
              <a:off x="19803597" y="1350532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1" name="Textfeld 10"/>
            <xdr:cNvSpPr txBox="1"/>
          </xdr:nvSpPr>
          <xdr:spPr>
            <a:xfrm>
              <a:off x="19803597" y="1350532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𝑁_2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12</xdr:col>
      <xdr:colOff>879101</xdr:colOff>
      <xdr:row>31</xdr:row>
      <xdr:rowOff>407333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19805276" y="1394235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19805276" y="1394235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𝑁_3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1445561</xdr:colOff>
      <xdr:row>3</xdr:row>
      <xdr:rowOff>435068</xdr:rowOff>
    </xdr:from>
    <xdr:ext cx="22098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feld 12"/>
            <xdr:cNvSpPr txBox="1"/>
          </xdr:nvSpPr>
          <xdr:spPr>
            <a:xfrm>
              <a:off x="6065186" y="1454243"/>
              <a:ext cx="22098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−</m:t>
                    </m:r>
                    <m:r>
                      <a:rPr lang="de-DE" sz="1200" b="0" i="1">
                        <a:latin typeface="Cambria Math"/>
                      </a:rPr>
                      <m:t>𝑎</m:t>
                    </m:r>
                    <m:r>
                      <a:rPr lang="de-DE" sz="1200" b="0" i="1">
                        <a:latin typeface="Cambria Math"/>
                      </a:rPr>
                      <m:t>∗</m:t>
                    </m:r>
                    <m:r>
                      <a:rPr lang="de-DE" sz="1200" b="0" i="1">
                        <a:latin typeface="Cambria Math"/>
                      </a:rPr>
                      <m:t>𝑏</m:t>
                    </m:r>
                    <m:r>
                      <a:rPr lang="de-DE" sz="1200" b="0" i="1">
                        <a:latin typeface="Cambria Math"/>
                      </a:rPr>
                      <m:t>∗</m:t>
                    </m:r>
                    <m:r>
                      <a:rPr lang="de-DE" sz="1200" b="0" i="1">
                        <a:latin typeface="Cambria Math"/>
                      </a:rPr>
                      <m:t>𝑐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feld 12"/>
            <xdr:cNvSpPr txBox="1"/>
          </xdr:nvSpPr>
          <xdr:spPr>
            <a:xfrm>
              <a:off x="6065186" y="1454243"/>
              <a:ext cx="22098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−𝑎∗𝑏∗𝑐((𝑉_1+𝑉_2+𝑉_3+𝑉_4)/(𝑉_1∗𝑉_2∗𝑉_3∗𝑉_4 ))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2103345</xdr:colOff>
      <xdr:row>4</xdr:row>
      <xdr:rowOff>422460</xdr:rowOff>
    </xdr:from>
    <xdr:ext cx="914400" cy="462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/>
            <xdr:cNvSpPr txBox="1"/>
          </xdr:nvSpPr>
          <xdr:spPr>
            <a:xfrm>
              <a:off x="6722970" y="1889310"/>
              <a:ext cx="914400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𝛽</m:t>
                    </m:r>
                    <m:r>
                      <a:rPr lang="de-DE" sz="1200" b="0" i="1">
                        <a:latin typeface="Cambria Math"/>
                      </a:rPr>
                      <m:t>  − 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𝛼</m:t>
                            </m:r>
                          </m:e>
                          <m:sup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4" name="Textfeld 13"/>
            <xdr:cNvSpPr txBox="1"/>
          </xdr:nvSpPr>
          <xdr:spPr>
            <a:xfrm>
              <a:off x="6722970" y="1889310"/>
              <a:ext cx="914400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𝛽  −  𝛼^2/3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1813913</xdr:colOff>
      <xdr:row>5</xdr:row>
      <xdr:rowOff>438789</xdr:rowOff>
    </xdr:from>
    <xdr:ext cx="1587874" cy="462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feld 14"/>
            <xdr:cNvSpPr txBox="1"/>
          </xdr:nvSpPr>
          <xdr:spPr>
            <a:xfrm>
              <a:off x="6433538" y="2353314"/>
              <a:ext cx="1587874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 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  <m:sSup>
                          <m:sSup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𝛼</m:t>
                            </m:r>
                          </m:e>
                          <m:sup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27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𝛼</m:t>
                        </m:r>
                        <m: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r>
                      <a:rPr lang="de-DE" sz="1200" b="0" i="1">
                        <a:latin typeface="Cambria Math"/>
                      </a:rPr>
                      <m:t>𝛾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5" name="Textfeld 14"/>
            <xdr:cNvSpPr txBox="1"/>
          </xdr:nvSpPr>
          <xdr:spPr>
            <a:xfrm>
              <a:off x="6433538" y="2353314"/>
              <a:ext cx="1587874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 −(2𝛼^3)/27+(𝛼 𝛽)/3−𝛾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3246342</xdr:colOff>
      <xdr:row>11</xdr:row>
      <xdr:rowOff>377639</xdr:rowOff>
    </xdr:from>
    <xdr:ext cx="1650627" cy="637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/>
            <xdr:cNvSpPr txBox="1"/>
          </xdr:nvSpPr>
          <xdr:spPr>
            <a:xfrm>
              <a:off x="7865967" y="4959164"/>
              <a:ext cx="1650627" cy="637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DE" sz="1100" b="0" i="1">
                        <a:latin typeface="Cambria Math"/>
                      </a:rPr>
                      <m:t>ar</m:t>
                    </m:r>
                    <m:r>
                      <a:rPr lang="de-DE" sz="1100" b="0" i="1">
                        <a:latin typeface="Cambria Math"/>
                      </a:rPr>
                      <m:t>𝑐</m:t>
                    </m:r>
                    <m:r>
                      <m:rPr>
                        <m:sty m:val="p"/>
                      </m:rPr>
                      <a:rPr lang="de-DE" sz="1100" b="0" i="1">
                        <a:latin typeface="Cambria Math"/>
                      </a:rPr>
                      <m:t>cos</m:t>
                    </m:r>
                    <m:r>
                      <a:rPr lang="de-DE" sz="1100" b="0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de-DE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latin typeface="Cambria Math"/>
                              </a:rPr>
                              <m:t>𝑞</m:t>
                            </m:r>
                            <m:r>
                              <a:rPr lang="de-DE" sz="1100" b="0" i="1">
                                <a:latin typeface="Cambria Math"/>
                              </a:rPr>
                              <m:t>/2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de-DE" sz="1100" b="0" i="1">
                                    <a:latin typeface="Cambria Math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de-DE" sz="1100" b="0" i="1">
                                    <a:latin typeface="Cambria Math"/>
                                  </a:rPr>
                                  <m:t>−</m:t>
                                </m:r>
                                <m:sSup>
                                  <m:sSupPr>
                                    <m:ctrlPr>
                                      <a:rPr lang="de-DE" sz="1100" b="0" i="1">
                                        <a:latin typeface="Cambria Math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de-DE" sz="1100" b="0" i="1">
                                            <a:latin typeface="Cambria Math"/>
                                          </a:rPr>
                                        </m:ctrlPr>
                                      </m:dPr>
                                      <m:e>
                                        <m:f>
                                          <m:fPr>
                                            <m:ctrlPr>
                                              <a:rPr lang="de-DE" sz="1100" b="0" i="1">
                                                <a:latin typeface="Cambria Math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de-DE" sz="1100" b="0" i="1">
                                                <a:latin typeface="Cambria Math"/>
                                              </a:rPr>
                                              <m:t>𝑝</m:t>
                                            </m:r>
                                          </m:num>
                                          <m:den>
                                            <m:r>
                                              <a:rPr lang="de-DE" sz="1100" b="0" i="1">
                                                <a:latin typeface="Cambria Math"/>
                                              </a:rPr>
                                              <m:t>3</m:t>
                                            </m:r>
                                          </m:den>
                                        </m:f>
                                      </m:e>
                                    </m:d>
                                  </m:e>
                                  <m:sup>
                                    <m:r>
                                      <a:rPr lang="de-DE" sz="1100" b="0" i="1">
                                        <a:latin typeface="Cambria Math"/>
                                      </a:rPr>
                                      <m:t>3</m:t>
                                    </m:r>
                                  </m:sup>
                                </m:sSup>
                              </m:e>
                            </m:rad>
                          </m:den>
                        </m:f>
                      </m:e>
                    </m:d>
                    <m:r>
                      <a:rPr lang="de-DE" sz="11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6" name="Textfeld 15"/>
            <xdr:cNvSpPr txBox="1"/>
          </xdr:nvSpPr>
          <xdr:spPr>
            <a:xfrm>
              <a:off x="7865967" y="4959164"/>
              <a:ext cx="1650627" cy="637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latin typeface="Cambria Math"/>
                </a:rPr>
                <a:t>ar𝑐cos (−(𝑞/2)/√(−(𝑝/3)^3 )) 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1733550</xdr:colOff>
      <xdr:row>8</xdr:row>
      <xdr:rowOff>418458</xdr:rowOff>
    </xdr:from>
    <xdr:ext cx="1258420" cy="503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/>
            <xdr:cNvSpPr txBox="1"/>
          </xdr:nvSpPr>
          <xdr:spPr>
            <a:xfrm>
              <a:off x="6353175" y="3666483"/>
              <a:ext cx="1258420" cy="503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400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de-DE" sz="1400" b="0" i="1">
                                    <a:latin typeface="Cambria Math"/>
                                  </a:rPr>
                                  <m:t>𝑞</m:t>
                                </m:r>
                              </m:num>
                              <m:den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de-DE" sz="1400" b="0" i="1">
                                    <a:latin typeface="Cambria Math"/>
                                  </a:rPr>
                                  <m:t>𝑝</m:t>
                                </m:r>
                              </m:num>
                              <m:den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7" name="Textfeld 16"/>
            <xdr:cNvSpPr txBox="1"/>
          </xdr:nvSpPr>
          <xdr:spPr>
            <a:xfrm>
              <a:off x="6353175" y="3666483"/>
              <a:ext cx="1258420" cy="503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400" i="0">
                  <a:latin typeface="Cambria Math"/>
                </a:rPr>
                <a:t>(</a:t>
              </a:r>
              <a:r>
                <a:rPr lang="de-DE" sz="1400" b="0" i="0">
                  <a:latin typeface="Cambria Math"/>
                </a:rPr>
                <a:t>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2)^2+(𝑝/3)^3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896470</xdr:colOff>
      <xdr:row>23</xdr:row>
      <xdr:rowOff>419661</xdr:rowOff>
    </xdr:from>
    <xdr:ext cx="1333501" cy="468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/>
            <xdr:cNvSpPr txBox="1"/>
          </xdr:nvSpPr>
          <xdr:spPr>
            <a:xfrm>
              <a:off x="5516095" y="10373286"/>
              <a:ext cx="1333501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de-DE" sz="1200" b="0" i="1">
                            <a:latin typeface="Cambria Math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de-DE" sz="1200" b="0" i="1">
                            <a:latin typeface="Cambria Math"/>
                          </a:rPr>
                          <m:t>3</m:t>
                        </m:r>
                      </m:deg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𝑞</m:t>
                            </m:r>
                          </m:num>
                          <m:den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den>
                        </m:f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rad>
                          <m:radPr>
                            <m:degHide m:val="on"/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𝐷</m:t>
                            </m:r>
                          </m:e>
                        </m:rad>
                      </m:e>
                    </m:ra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8" name="Textfeld 17"/>
            <xdr:cNvSpPr txBox="1"/>
          </xdr:nvSpPr>
          <xdr:spPr>
            <a:xfrm>
              <a:off x="5516095" y="10373286"/>
              <a:ext cx="1333501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∛(−𝑞/2−√𝐷)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880782</xdr:colOff>
      <xdr:row>13</xdr:row>
      <xdr:rowOff>392765</xdr:rowOff>
    </xdr:from>
    <xdr:ext cx="2212041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feld 18"/>
            <xdr:cNvSpPr txBox="1"/>
          </xdr:nvSpPr>
          <xdr:spPr>
            <a:xfrm>
              <a:off x="5500407" y="5869640"/>
              <a:ext cx="2212041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+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𝜋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19" name="Textfeld 18"/>
            <xdr:cNvSpPr txBox="1"/>
          </xdr:nvSpPr>
          <xdr:spPr>
            <a:xfrm>
              <a:off x="5500407" y="5869640"/>
              <a:ext cx="2212041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2√((−𝑝)/3)∗cos⁡((𝜙+𝜋)/3)−𝛼/3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5</xdr:col>
      <xdr:colOff>2019300</xdr:colOff>
      <xdr:row>14</xdr:row>
      <xdr:rowOff>388282</xdr:rowOff>
    </xdr:from>
    <xdr:ext cx="2003612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feld 19"/>
            <xdr:cNvSpPr txBox="1"/>
          </xdr:nvSpPr>
          <xdr:spPr>
            <a:xfrm>
              <a:off x="6638925" y="6312832"/>
              <a:ext cx="2003612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+4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𝜋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20" name="Textfeld 19"/>
            <xdr:cNvSpPr txBox="1"/>
          </xdr:nvSpPr>
          <xdr:spPr>
            <a:xfrm>
              <a:off x="6638925" y="6312832"/>
              <a:ext cx="2003612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2√((−𝑝)/3)∗cos⁡((𝜙+4𝜋)/3)−𝛼/3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5</xdr:col>
      <xdr:colOff>35858</xdr:colOff>
      <xdr:row>17</xdr:row>
      <xdr:rowOff>400048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feld 20"/>
            <xdr:cNvSpPr txBox="1"/>
          </xdr:nvSpPr>
          <xdr:spPr>
            <a:xfrm>
              <a:off x="4655483" y="7667623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1" name="Textfeld 20"/>
            <xdr:cNvSpPr txBox="1"/>
          </xdr:nvSpPr>
          <xdr:spPr>
            <a:xfrm>
              <a:off x="4655483" y="7667623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838199</xdr:colOff>
      <xdr:row>18</xdr:row>
      <xdr:rowOff>406772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/>
            <xdr:cNvSpPr txBox="1"/>
          </xdr:nvSpPr>
          <xdr:spPr>
            <a:xfrm>
              <a:off x="5457824" y="8122022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en-US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2" name="Textfeld 21"/>
            <xdr:cNvSpPr txBox="1"/>
          </xdr:nvSpPr>
          <xdr:spPr>
            <a:xfrm>
              <a:off x="5457824" y="8122022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1775011</xdr:colOff>
      <xdr:row>19</xdr:row>
      <xdr:rowOff>402289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/>
            <xdr:cNvSpPr txBox="1"/>
          </xdr:nvSpPr>
          <xdr:spPr>
            <a:xfrm>
              <a:off x="6394636" y="8565214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en-US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3" name="Textfeld 22"/>
            <xdr:cNvSpPr txBox="1"/>
          </xdr:nvSpPr>
          <xdr:spPr>
            <a:xfrm>
              <a:off x="6394636" y="8565214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17930</xdr:colOff>
      <xdr:row>23</xdr:row>
      <xdr:rowOff>34179</xdr:rowOff>
    </xdr:from>
    <xdr:ext cx="1416424" cy="468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feld 23"/>
            <xdr:cNvSpPr txBox="1"/>
          </xdr:nvSpPr>
          <xdr:spPr>
            <a:xfrm>
              <a:off x="4637555" y="9987804"/>
              <a:ext cx="1416424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de-DE" sz="1200" b="0" i="1">
                            <a:latin typeface="Cambria Math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de-DE" sz="1200" b="0" i="1">
                            <a:latin typeface="Cambria Math"/>
                          </a:rPr>
                          <m:t>3</m:t>
                        </m:r>
                      </m:deg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𝑞</m:t>
                            </m:r>
                          </m:num>
                          <m:den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den>
                        </m:f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rad>
                          <m:radPr>
                            <m:degHide m:val="on"/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𝐷</m:t>
                            </m:r>
                          </m:e>
                        </m:rad>
                      </m:e>
                    </m:ra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4" name="Textfeld 23"/>
            <xdr:cNvSpPr txBox="1"/>
          </xdr:nvSpPr>
          <xdr:spPr>
            <a:xfrm>
              <a:off x="4637555" y="9987804"/>
              <a:ext cx="1416424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∛(−𝑞/2+√𝐷)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1862416</xdr:colOff>
      <xdr:row>25</xdr:row>
      <xdr:rowOff>63873</xdr:rowOff>
    </xdr:from>
    <xdr:ext cx="914400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feld 24"/>
            <xdr:cNvSpPr txBox="1"/>
          </xdr:nvSpPr>
          <xdr:spPr>
            <a:xfrm>
              <a:off x="6482041" y="10912848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𝑢</m:t>
                    </m:r>
                    <m:r>
                      <a:rPr lang="de-DE" sz="1400" b="0" i="1">
                        <a:latin typeface="Cambria Math"/>
                      </a:rPr>
                      <m:t>+</m:t>
                    </m:r>
                    <m:r>
                      <a:rPr lang="de-DE" sz="1400" b="0" i="1">
                        <a:latin typeface="Cambria Math"/>
                      </a:rPr>
                      <m:t>𝑣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5" name="Textfeld 24"/>
            <xdr:cNvSpPr txBox="1"/>
          </xdr:nvSpPr>
          <xdr:spPr>
            <a:xfrm>
              <a:off x="6482041" y="10912848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𝑢+𝑣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338416</xdr:colOff>
      <xdr:row>25</xdr:row>
      <xdr:rowOff>400049</xdr:rowOff>
    </xdr:from>
    <xdr:ext cx="3112995" cy="5014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feld 25"/>
            <xdr:cNvSpPr txBox="1"/>
          </xdr:nvSpPr>
          <xdr:spPr>
            <a:xfrm>
              <a:off x="4958041" y="11249024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𝑖</m:t>
                    </m:r>
                    <m:rad>
                      <m:radPr>
                        <m:degHide m:val="on"/>
                        <m:ctrlPr>
                          <a:rPr lang="de-DE" sz="1400" b="0" i="1"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e>
                    </m:rad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6" name="Textfeld 25"/>
            <xdr:cNvSpPr txBox="1"/>
          </xdr:nvSpPr>
          <xdr:spPr>
            <a:xfrm>
              <a:off x="4958041" y="11249024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−(𝑢+𝑣)/2−𝛽/3+(𝑢+𝑣)/2 𝑖√3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324970</xdr:colOff>
      <xdr:row>26</xdr:row>
      <xdr:rowOff>437030</xdr:rowOff>
    </xdr:from>
    <xdr:ext cx="3112995" cy="5014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feld 26"/>
            <xdr:cNvSpPr txBox="1"/>
          </xdr:nvSpPr>
          <xdr:spPr>
            <a:xfrm>
              <a:off x="4944595" y="11733680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𝑖</m:t>
                    </m:r>
                    <m:rad>
                      <m:radPr>
                        <m:degHide m:val="on"/>
                        <m:ctrlPr>
                          <a:rPr lang="de-DE" sz="1400" b="0" i="1"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e>
                    </m:rad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7" name="Textfeld 26"/>
            <xdr:cNvSpPr txBox="1"/>
          </xdr:nvSpPr>
          <xdr:spPr>
            <a:xfrm>
              <a:off x="4944595" y="11733680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−(𝑢+𝑣)/2−𝛽/3−(𝑢+𝑣)/2 𝑖√3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12</xdr:col>
      <xdr:colOff>850526</xdr:colOff>
      <xdr:row>32</xdr:row>
      <xdr:rowOff>426383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feld 27"/>
            <xdr:cNvSpPr txBox="1"/>
          </xdr:nvSpPr>
          <xdr:spPr>
            <a:xfrm>
              <a:off x="19776701" y="14409083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8" name="Textfeld 27"/>
            <xdr:cNvSpPr txBox="1"/>
          </xdr:nvSpPr>
          <xdr:spPr>
            <a:xfrm>
              <a:off x="19776701" y="14409083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𝑁_4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9</xdr:col>
      <xdr:colOff>661146</xdr:colOff>
      <xdr:row>17</xdr:row>
      <xdr:rowOff>444872</xdr:rowOff>
    </xdr:from>
    <xdr:ext cx="1927414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/>
            <xdr:cNvSpPr txBox="1"/>
          </xdr:nvSpPr>
          <xdr:spPr>
            <a:xfrm>
              <a:off x="12881721" y="7712447"/>
              <a:ext cx="1927414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feld 28"/>
            <xdr:cNvSpPr txBox="1"/>
          </xdr:nvSpPr>
          <xdr:spPr>
            <a:xfrm>
              <a:off x="12881721" y="7712447"/>
              <a:ext cx="1927414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(𝜆_1−𝜆_2)(𝜆_1−𝜆_3)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1272986</xdr:colOff>
      <xdr:row>18</xdr:row>
      <xdr:rowOff>429185</xdr:rowOff>
    </xdr:from>
    <xdr:ext cx="2028267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/>
            <xdr:cNvSpPr txBox="1"/>
          </xdr:nvSpPr>
          <xdr:spPr>
            <a:xfrm>
              <a:off x="14255561" y="8144435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0" name="Textfeld 29"/>
            <xdr:cNvSpPr txBox="1"/>
          </xdr:nvSpPr>
          <xdr:spPr>
            <a:xfrm>
              <a:off x="14255561" y="8144435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(𝜆_2−𝜆_3)(𝜆_1−𝜆_2)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2472015</xdr:colOff>
      <xdr:row>20</xdr:row>
      <xdr:rowOff>2241</xdr:rowOff>
    </xdr:from>
    <xdr:ext cx="2028267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/>
            <xdr:cNvSpPr txBox="1"/>
          </xdr:nvSpPr>
          <xdr:spPr>
            <a:xfrm>
              <a:off x="15454590" y="8612841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1" name="Textfeld 30"/>
            <xdr:cNvSpPr txBox="1"/>
          </xdr:nvSpPr>
          <xdr:spPr>
            <a:xfrm>
              <a:off x="15454590" y="8612841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(𝜆_2−𝜆_3)(𝜆_1−𝜆_3)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1234888</xdr:colOff>
      <xdr:row>1</xdr:row>
      <xdr:rowOff>416858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/>
            <xdr:cNvSpPr txBox="1"/>
          </xdr:nvSpPr>
          <xdr:spPr>
            <a:xfrm>
              <a:off x="22104163" y="607358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2" name="Textfeld 31"/>
            <xdr:cNvSpPr txBox="1"/>
          </xdr:nvSpPr>
          <xdr:spPr>
            <a:xfrm>
              <a:off x="22104163" y="607358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〖−𝜆〗_1∗𝑍_1∗𝑋_1 (𝑋_3−(𝜆_2+𝜆_3 ))+〖𝜆_1∗𝑍〗_1∗𝑋_2+𝑍_1∗𝜆_1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4</xdr:col>
      <xdr:colOff>739590</xdr:colOff>
      <xdr:row>30</xdr:row>
      <xdr:rowOff>14564</xdr:rowOff>
    </xdr:from>
    <xdr:ext cx="1647264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feld 32"/>
            <xdr:cNvSpPr txBox="1"/>
          </xdr:nvSpPr>
          <xdr:spPr>
            <a:xfrm>
              <a:off x="4597215" y="131019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3" name="Textfeld 32"/>
            <xdr:cNvSpPr txBox="1"/>
          </xdr:nvSpPr>
          <xdr:spPr>
            <a:xfrm>
              <a:off x="4597215" y="131019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𝐶_1/𝜆_1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1306608</xdr:colOff>
      <xdr:row>31</xdr:row>
      <xdr:rowOff>10081</xdr:rowOff>
    </xdr:from>
    <xdr:ext cx="1718980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feld 33"/>
            <xdr:cNvSpPr txBox="1"/>
          </xdr:nvSpPr>
          <xdr:spPr>
            <a:xfrm>
              <a:off x="5926233" y="135451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4" name="Textfeld 33"/>
            <xdr:cNvSpPr txBox="1"/>
          </xdr:nvSpPr>
          <xdr:spPr>
            <a:xfrm>
              <a:off x="5926233" y="135451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𝐶_2/𝜆_2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2711823</xdr:colOff>
      <xdr:row>32</xdr:row>
      <xdr:rowOff>11206</xdr:rowOff>
    </xdr:from>
    <xdr:ext cx="180414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feld 34"/>
            <xdr:cNvSpPr txBox="1"/>
          </xdr:nvSpPr>
          <xdr:spPr>
            <a:xfrm>
              <a:off x="7331448" y="139939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5" name="Textfeld 34"/>
            <xdr:cNvSpPr txBox="1"/>
          </xdr:nvSpPr>
          <xdr:spPr>
            <a:xfrm>
              <a:off x="7331448" y="139939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𝐶_3/𝜆_3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838199</xdr:colOff>
      <xdr:row>3</xdr:row>
      <xdr:rowOff>31375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feld 35"/>
            <xdr:cNvSpPr txBox="1"/>
          </xdr:nvSpPr>
          <xdr:spPr>
            <a:xfrm>
              <a:off x="21707474" y="105055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6" name="Textfeld 35"/>
            <xdr:cNvSpPr txBox="1"/>
          </xdr:nvSpPr>
          <xdr:spPr>
            <a:xfrm>
              <a:off x="21707474" y="105055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𝜆_2∗𝑍_2∗𝑋_1 (𝑋_3−(𝜆_1+𝜆_3 ))−〖𝜆_2∗𝑍〗_2∗𝑋_2−𝑍_2∗𝜆_1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1024217</xdr:colOff>
      <xdr:row>4</xdr:row>
      <xdr:rowOff>26892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/>
            <xdr:cNvSpPr txBox="1"/>
          </xdr:nvSpPr>
          <xdr:spPr>
            <a:xfrm>
              <a:off x="20836217" y="149374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7" name="Textfeld 36"/>
            <xdr:cNvSpPr txBox="1"/>
          </xdr:nvSpPr>
          <xdr:spPr>
            <a:xfrm>
              <a:off x="20836217" y="149374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〖−𝜆〗_3∗𝑍_3∗𝑋_1 (𝑋_3−(𝜆_1+𝜆_2 ))+〖𝜆_3∗𝑍〗_3∗𝑋_2+𝑍_3∗𝜆_1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2990851</xdr:colOff>
      <xdr:row>3</xdr:row>
      <xdr:rowOff>421341</xdr:rowOff>
    </xdr:from>
    <xdr:ext cx="91440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feld 37"/>
            <xdr:cNvSpPr txBox="1"/>
          </xdr:nvSpPr>
          <xdr:spPr>
            <a:xfrm>
              <a:off x="15973426" y="1440516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8" name="Textfeld 37"/>
            <xdr:cNvSpPr txBox="1"/>
          </xdr:nvSpPr>
          <xdr:spPr>
            <a:xfrm>
              <a:off x="15973426" y="1440516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𝑎/𝑉_1 +𝑎/𝑉_2 )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145676</xdr:colOff>
      <xdr:row>5</xdr:row>
      <xdr:rowOff>425542</xdr:rowOff>
    </xdr:from>
    <xdr:ext cx="1232647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feld 38"/>
            <xdr:cNvSpPr txBox="1"/>
          </xdr:nvSpPr>
          <xdr:spPr>
            <a:xfrm>
              <a:off x="13128251" y="234006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𝑐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9" name="Textfeld 38"/>
            <xdr:cNvSpPr txBox="1"/>
          </xdr:nvSpPr>
          <xdr:spPr>
            <a:xfrm>
              <a:off x="13128251" y="234006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𝑐∗(𝑁_3/𝑉_3 −𝑁_4/𝑉_4 )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951380</xdr:colOff>
      <xdr:row>6</xdr:row>
      <xdr:rowOff>443191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feld 39"/>
            <xdr:cNvSpPr txBox="1"/>
          </xdr:nvSpPr>
          <xdr:spPr>
            <a:xfrm>
              <a:off x="13933955" y="2805391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0" name="Textfeld 39"/>
            <xdr:cNvSpPr txBox="1"/>
          </xdr:nvSpPr>
          <xdr:spPr>
            <a:xfrm>
              <a:off x="13933955" y="2805391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𝑐∗𝑏</a:t>
              </a:r>
              <a:r>
                <a:rPr lang="en-US" sz="1200" b="0" i="0">
                  <a:latin typeface="Cambria Math"/>
                </a:rPr>
                <a:t>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𝑉_3 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3158938</xdr:colOff>
      <xdr:row>7</xdr:row>
      <xdr:rowOff>410135</xdr:rowOff>
    </xdr:from>
    <xdr:ext cx="91440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feld 40"/>
            <xdr:cNvSpPr txBox="1"/>
          </xdr:nvSpPr>
          <xdr:spPr>
            <a:xfrm>
              <a:off x="16141513" y="3220010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1" name="Textfeld 40"/>
            <xdr:cNvSpPr txBox="1"/>
          </xdr:nvSpPr>
          <xdr:spPr>
            <a:xfrm>
              <a:off x="16141513" y="3220010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𝑐/𝑉_3 +𝑐/𝑉_4 )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1021976</xdr:colOff>
      <xdr:row>14</xdr:row>
      <xdr:rowOff>58269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feld 41"/>
            <xdr:cNvSpPr txBox="1"/>
          </xdr:nvSpPr>
          <xdr:spPr>
            <a:xfrm>
              <a:off x="21891251" y="5982819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2" name="Textfeld 41"/>
            <xdr:cNvSpPr txBox="1"/>
          </xdr:nvSpPr>
          <xdr:spPr>
            <a:xfrm>
              <a:off x="21891251" y="5982819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〖+𝜆〗_1∗𝑍_1∗𝑌_1 (𝑌_3−(𝜆_2+𝜆_3 ))+〖𝜆_1∗𝑍〗_1∗𝑌_2+𝑍_1∗𝜆_1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502023</xdr:colOff>
      <xdr:row>15</xdr:row>
      <xdr:rowOff>31375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/>
            <xdr:cNvSpPr txBox="1"/>
          </xdr:nvSpPr>
          <xdr:spPr>
            <a:xfrm>
              <a:off x="21371298" y="640360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3" name="Textfeld 42"/>
            <xdr:cNvSpPr txBox="1"/>
          </xdr:nvSpPr>
          <xdr:spPr>
            <a:xfrm>
              <a:off x="21371298" y="640360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〖−𝜆〗_2∗𝑍_2∗𝑌_1 (𝑌_3−(𝜆_1+𝜆_3 ))−〖𝜆_2∗𝑍〗_2∗𝑌_2−𝑍_2∗𝜆_1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1024217</xdr:colOff>
      <xdr:row>16</xdr:row>
      <xdr:rowOff>26892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feld 43"/>
            <xdr:cNvSpPr txBox="1"/>
          </xdr:nvSpPr>
          <xdr:spPr>
            <a:xfrm>
              <a:off x="20836217" y="684679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4" name="Textfeld 43"/>
            <xdr:cNvSpPr txBox="1"/>
          </xdr:nvSpPr>
          <xdr:spPr>
            <a:xfrm>
              <a:off x="20836217" y="684679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〖+𝜆〗_3∗𝑍_3∗𝑌_1 (𝑌_3−(𝜆_1+𝜆_2 ))+〖𝜆_3∗𝑍〗_3∗𝑌_2+𝑍_3∗𝜆_1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876300</xdr:colOff>
      <xdr:row>27</xdr:row>
      <xdr:rowOff>19050</xdr:rowOff>
    </xdr:from>
    <xdr:ext cx="3096185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feld 44"/>
            <xdr:cNvSpPr txBox="1"/>
          </xdr:nvSpPr>
          <xdr:spPr>
            <a:xfrm>
              <a:off x="21745575" y="11763375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5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6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5" name="Textfeld 44"/>
            <xdr:cNvSpPr txBox="1"/>
          </xdr:nvSpPr>
          <xdr:spPr>
            <a:xfrm>
              <a:off x="21745575" y="11763375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𝐶_4∗ 𝑒^(−𝜆_1  𝑡)+𝐶_5∗𝑒^(−𝜆_2   𝑡)+𝐶_6∗𝑒_3^(−𝜆_3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4319308</xdr:colOff>
      <xdr:row>20</xdr:row>
      <xdr:rowOff>444875</xdr:rowOff>
    </xdr:from>
    <xdr:ext cx="1286436" cy="425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feld 45"/>
            <xdr:cNvSpPr txBox="1"/>
          </xdr:nvSpPr>
          <xdr:spPr>
            <a:xfrm>
              <a:off x="25188583" y="905547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4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5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6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46" name="Textfeld 45"/>
            <xdr:cNvSpPr txBox="1"/>
          </xdr:nvSpPr>
          <xdr:spPr>
            <a:xfrm>
              <a:off x="25188583" y="905547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𝐶_4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𝜆_1 +𝐶_5/𝜆_2 +𝐶_6/𝜆_3 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0</xdr:colOff>
      <xdr:row>33</xdr:row>
      <xdr:rowOff>0</xdr:rowOff>
    </xdr:from>
    <xdr:ext cx="452717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feld 46"/>
            <xdr:cNvSpPr txBox="1"/>
          </xdr:nvSpPr>
          <xdr:spPr>
            <a:xfrm>
              <a:off x="20869275" y="14430375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7" name="Textfeld 46"/>
            <xdr:cNvSpPr txBox="1"/>
          </xdr:nvSpPr>
          <xdr:spPr>
            <a:xfrm>
              <a:off x="20869275" y="14430375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𝐶_4/𝜆_1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𝐶_5/𝜆_2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𝐶_6/𝜆_3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33620</xdr:colOff>
      <xdr:row>37</xdr:row>
      <xdr:rowOff>440388</xdr:rowOff>
    </xdr:from>
    <xdr:ext cx="1748116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feld 47"/>
            <xdr:cNvSpPr txBox="1"/>
          </xdr:nvSpPr>
          <xdr:spPr>
            <a:xfrm>
              <a:off x="4653245" y="166614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8" name="Textfeld 47"/>
            <xdr:cNvSpPr txBox="1"/>
          </xdr:nvSpPr>
          <xdr:spPr>
            <a:xfrm>
              <a:off x="4653245" y="166614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〖𝐶𝐶〗_4/𝜆_1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1351431</xdr:colOff>
      <xdr:row>39</xdr:row>
      <xdr:rowOff>10081</xdr:rowOff>
    </xdr:from>
    <xdr:ext cx="1763805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feld 48"/>
            <xdr:cNvSpPr txBox="1"/>
          </xdr:nvSpPr>
          <xdr:spPr>
            <a:xfrm>
              <a:off x="5971056" y="171265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9" name="Textfeld 48"/>
            <xdr:cNvSpPr txBox="1"/>
          </xdr:nvSpPr>
          <xdr:spPr>
            <a:xfrm>
              <a:off x="5971056" y="171265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〖𝐶𝐶〗_5/𝜆_2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2756647</xdr:colOff>
      <xdr:row>40</xdr:row>
      <xdr:rowOff>0</xdr:rowOff>
    </xdr:from>
    <xdr:ext cx="1770529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feld 49"/>
            <xdr:cNvSpPr txBox="1"/>
          </xdr:nvSpPr>
          <xdr:spPr>
            <a:xfrm>
              <a:off x="7376272" y="175641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0" name="Textfeld 49"/>
            <xdr:cNvSpPr txBox="1"/>
          </xdr:nvSpPr>
          <xdr:spPr>
            <a:xfrm>
              <a:off x="7376272" y="175641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〖𝐶𝐶〗_6/𝜆_3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33620</xdr:colOff>
      <xdr:row>41</xdr:row>
      <xdr:rowOff>440388</xdr:rowOff>
    </xdr:from>
    <xdr:ext cx="1748116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feld 50"/>
            <xdr:cNvSpPr txBox="1"/>
          </xdr:nvSpPr>
          <xdr:spPr>
            <a:xfrm>
              <a:off x="4653245" y="184521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1" name="Textfeld 50"/>
            <xdr:cNvSpPr txBox="1"/>
          </xdr:nvSpPr>
          <xdr:spPr>
            <a:xfrm>
              <a:off x="4653245" y="184521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𝐶_4/𝜆_1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1351431</xdr:colOff>
      <xdr:row>43</xdr:row>
      <xdr:rowOff>10081</xdr:rowOff>
    </xdr:from>
    <xdr:ext cx="1763805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feld 51"/>
            <xdr:cNvSpPr txBox="1"/>
          </xdr:nvSpPr>
          <xdr:spPr>
            <a:xfrm>
              <a:off x="5971056" y="189172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2" name="Textfeld 51"/>
            <xdr:cNvSpPr txBox="1"/>
          </xdr:nvSpPr>
          <xdr:spPr>
            <a:xfrm>
              <a:off x="5971056" y="189172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𝐶_5/𝜆_2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2756647</xdr:colOff>
      <xdr:row>44</xdr:row>
      <xdr:rowOff>0</xdr:rowOff>
    </xdr:from>
    <xdr:ext cx="1770529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Textfeld 52"/>
            <xdr:cNvSpPr txBox="1"/>
          </xdr:nvSpPr>
          <xdr:spPr>
            <a:xfrm>
              <a:off x="7376272" y="193548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3" name="Textfeld 52"/>
            <xdr:cNvSpPr txBox="1"/>
          </xdr:nvSpPr>
          <xdr:spPr>
            <a:xfrm>
              <a:off x="7376272" y="193548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𝐶_6/𝜆_3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672353</xdr:colOff>
      <xdr:row>26</xdr:row>
      <xdr:rowOff>56029</xdr:rowOff>
    </xdr:from>
    <xdr:ext cx="3518647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feld 53"/>
            <xdr:cNvSpPr txBox="1"/>
          </xdr:nvSpPr>
          <xdr:spPr>
            <a:xfrm>
              <a:off x="21541628" y="11352679"/>
              <a:ext cx="3518647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𝐶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5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6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4" name="Textfeld 53"/>
            <xdr:cNvSpPr txBox="1"/>
          </xdr:nvSpPr>
          <xdr:spPr>
            <a:xfrm>
              <a:off x="21541628" y="11352679"/>
              <a:ext cx="3518647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𝐶𝐶_4∗ 𝑒^(−𝜆_1  𝑡)+〖𝐶𝐶〗_5∗𝑒^(−𝜆_2   𝑡)+〖𝐶𝐶〗_6∗𝑒_3^(−𝜆_3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0</xdr:colOff>
      <xdr:row>32</xdr:row>
      <xdr:rowOff>0</xdr:rowOff>
    </xdr:from>
    <xdr:ext cx="4650441" cy="4388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feld 54"/>
            <xdr:cNvSpPr txBox="1"/>
          </xdr:nvSpPr>
          <xdr:spPr>
            <a:xfrm>
              <a:off x="20869275" y="13982700"/>
              <a:ext cx="46504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5" name="Textfeld 54"/>
            <xdr:cNvSpPr txBox="1"/>
          </xdr:nvSpPr>
          <xdr:spPr>
            <a:xfrm>
              <a:off x="20869275" y="13982700"/>
              <a:ext cx="46504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〖𝐶𝐶〗_4/𝜆_1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〖𝐶𝐶〗_5/𝜆_2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〖𝐶𝐶〗_6/𝜆_3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10</xdr:col>
      <xdr:colOff>1165412</xdr:colOff>
      <xdr:row>20</xdr:row>
      <xdr:rowOff>425823</xdr:rowOff>
    </xdr:from>
    <xdr:ext cx="1819275" cy="486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Textfeld 55"/>
            <xdr:cNvSpPr txBox="1"/>
          </xdr:nvSpPr>
          <xdr:spPr>
            <a:xfrm>
              <a:off x="14147987" y="9036423"/>
              <a:ext cx="1819275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6" name="Textfeld 55"/>
            <xdr:cNvSpPr txBox="1"/>
          </xdr:nvSpPr>
          <xdr:spPr>
            <a:xfrm>
              <a:off x="14147987" y="9036423"/>
              <a:ext cx="1819275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(𝑁_1+𝑁_2+𝑁_3+𝑁_4)/(𝑉_1+𝑉_2+𝑉_3+𝑉_4 )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1977838</xdr:colOff>
      <xdr:row>11</xdr:row>
      <xdr:rowOff>403411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feld 56"/>
            <xdr:cNvSpPr txBox="1"/>
          </xdr:nvSpPr>
          <xdr:spPr>
            <a:xfrm>
              <a:off x="14960413" y="4984936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i="1">
                        <a:latin typeface="Cambria Math"/>
                      </a:rPr>
                      <m:t>𝑏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7" name="Textfeld 56"/>
            <xdr:cNvSpPr txBox="1"/>
          </xdr:nvSpPr>
          <xdr:spPr>
            <a:xfrm>
              <a:off x="14960413" y="4984936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i="0">
                  <a:latin typeface="Cambria Math"/>
                </a:rPr>
                <a:t>𝑏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1041026</xdr:colOff>
      <xdr:row>10</xdr:row>
      <xdr:rowOff>398930</xdr:rowOff>
    </xdr:from>
    <xdr:ext cx="1446679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feld 57"/>
            <xdr:cNvSpPr txBox="1"/>
          </xdr:nvSpPr>
          <xdr:spPr>
            <a:xfrm>
              <a:off x="14023601" y="4542305"/>
              <a:ext cx="1446679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8" name="Textfeld 57"/>
            <xdr:cNvSpPr txBox="1"/>
          </xdr:nvSpPr>
          <xdr:spPr>
            <a:xfrm>
              <a:off x="14023601" y="4542305"/>
              <a:ext cx="1446679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𝑎/𝑉_2 +𝑏/𝑉_2 +𝑏/𝑉_3 )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145676</xdr:colOff>
      <xdr:row>13</xdr:row>
      <xdr:rowOff>425542</xdr:rowOff>
    </xdr:from>
    <xdr:ext cx="1232647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Textfeld 58"/>
            <xdr:cNvSpPr txBox="1"/>
          </xdr:nvSpPr>
          <xdr:spPr>
            <a:xfrm>
              <a:off x="13128251" y="590241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𝑐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9" name="Textfeld 58"/>
            <xdr:cNvSpPr txBox="1"/>
          </xdr:nvSpPr>
          <xdr:spPr>
            <a:xfrm>
              <a:off x="13128251" y="590241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𝑐∗(𝑁_3/𝑉_3 −𝑁_4/𝑉_4 )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739590</xdr:colOff>
      <xdr:row>34</xdr:row>
      <xdr:rowOff>14564</xdr:rowOff>
    </xdr:from>
    <xdr:ext cx="1647264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feld 61"/>
            <xdr:cNvSpPr txBox="1"/>
          </xdr:nvSpPr>
          <xdr:spPr>
            <a:xfrm>
              <a:off x="4597215" y="148926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2" name="Textfeld 61"/>
            <xdr:cNvSpPr txBox="1"/>
          </xdr:nvSpPr>
          <xdr:spPr>
            <a:xfrm>
              <a:off x="4597215" y="148926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〖𝐶𝐶〗_1/𝜆_1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1306608</xdr:colOff>
      <xdr:row>35</xdr:row>
      <xdr:rowOff>10081</xdr:rowOff>
    </xdr:from>
    <xdr:ext cx="1718980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Textfeld 62"/>
            <xdr:cNvSpPr txBox="1"/>
          </xdr:nvSpPr>
          <xdr:spPr>
            <a:xfrm>
              <a:off x="5926233" y="153358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3" name="Textfeld 62"/>
            <xdr:cNvSpPr txBox="1"/>
          </xdr:nvSpPr>
          <xdr:spPr>
            <a:xfrm>
              <a:off x="5926233" y="153358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〖𝐶𝐶〗_2/𝜆_2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2711823</xdr:colOff>
      <xdr:row>36</xdr:row>
      <xdr:rowOff>11206</xdr:rowOff>
    </xdr:from>
    <xdr:ext cx="180414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feld 63"/>
            <xdr:cNvSpPr txBox="1"/>
          </xdr:nvSpPr>
          <xdr:spPr>
            <a:xfrm>
              <a:off x="7331448" y="157846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4" name="Textfeld 63"/>
            <xdr:cNvSpPr txBox="1"/>
          </xdr:nvSpPr>
          <xdr:spPr>
            <a:xfrm>
              <a:off x="7331448" y="157846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〖𝐶𝐶〗_3/𝜆_3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784411</xdr:colOff>
      <xdr:row>25</xdr:row>
      <xdr:rowOff>44824</xdr:rowOff>
    </xdr:from>
    <xdr:ext cx="3597088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Textfeld 64"/>
            <xdr:cNvSpPr txBox="1"/>
          </xdr:nvSpPr>
          <xdr:spPr>
            <a:xfrm>
              <a:off x="21653686" y="10893799"/>
              <a:ext cx="3597088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5" name="Textfeld 64"/>
            <xdr:cNvSpPr txBox="1"/>
          </xdr:nvSpPr>
          <xdr:spPr>
            <a:xfrm>
              <a:off x="21653686" y="10893799"/>
              <a:ext cx="3597088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〖𝐶𝐶〗_1∗ 𝑒^(−𝜆_1  𝑡)+〖𝐶𝐶〗_2∗𝑒^(−𝜆_2   𝑡)+〖𝐶𝐶〗_3∗𝑒_3^(−𝜆_3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0</xdr:colOff>
      <xdr:row>31</xdr:row>
      <xdr:rowOff>0</xdr:rowOff>
    </xdr:from>
    <xdr:ext cx="4740088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Textfeld 65"/>
            <xdr:cNvSpPr txBox="1"/>
          </xdr:nvSpPr>
          <xdr:spPr>
            <a:xfrm>
              <a:off x="20869275" y="13535025"/>
              <a:ext cx="474008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𝐶</m:t>
                        </m:r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6" name="Textfeld 65"/>
            <xdr:cNvSpPr txBox="1"/>
          </xdr:nvSpPr>
          <xdr:spPr>
            <a:xfrm>
              <a:off x="20869275" y="13535025"/>
              <a:ext cx="474008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〖𝐶𝐶〗_1/𝜆_1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(𝐶𝐶_2)/𝜆_2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〖𝐶𝐶〗_3/𝜆_3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10</xdr:col>
      <xdr:colOff>0</xdr:colOff>
      <xdr:row>10</xdr:row>
      <xdr:rowOff>0</xdr:rowOff>
    </xdr:from>
    <xdr:ext cx="1355912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Textfeld 66"/>
            <xdr:cNvSpPr txBox="1"/>
          </xdr:nvSpPr>
          <xdr:spPr>
            <a:xfrm>
              <a:off x="12982575" y="4143375"/>
              <a:ext cx="1355912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7" name="Textfeld 66"/>
            <xdr:cNvSpPr txBox="1"/>
          </xdr:nvSpPr>
          <xdr:spPr>
            <a:xfrm>
              <a:off x="12982575" y="4143375"/>
              <a:ext cx="1355912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𝑎/𝑉_1 +𝑎/𝑉_2 +𝑏/𝑉_2 )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44821</xdr:colOff>
      <xdr:row>6</xdr:row>
      <xdr:rowOff>1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feld 67"/>
            <xdr:cNvSpPr txBox="1"/>
          </xdr:nvSpPr>
          <xdr:spPr>
            <a:xfrm>
              <a:off x="20914096" y="236220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8" name="Textfeld 67"/>
            <xdr:cNvSpPr txBox="1"/>
          </xdr:nvSpPr>
          <xdr:spPr>
            <a:xfrm>
              <a:off x="20914096" y="236220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b="0" i="0">
                  <a:latin typeface="Cambria Math"/>
                </a:rPr>
                <a:t>+𝜆_1∗𝑍_1∗𝑋_1 (𝑊_1−(𝜆_2+𝜆_3 ))−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𝜆_1∗𝑍_1∗𝑊_3 (𝑊_2−(𝜆_2+𝜆_3 ))</a:t>
              </a:r>
              <a:r>
                <a:rPr lang="de-DE" sz="1200" b="0" i="0">
                  <a:latin typeface="Cambria Math"/>
                </a:rPr>
                <a:t>+〖𝜆_1∗𝑍〗_1∗𝑌_1∗(𝑏/𝑉_3 )+𝑍_1∗𝜆_1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7</xdr:row>
      <xdr:rowOff>0</xdr:rowOff>
    </xdr:from>
    <xdr:ext cx="7586384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Textfeld 68"/>
            <xdr:cNvSpPr txBox="1"/>
          </xdr:nvSpPr>
          <xdr:spPr>
            <a:xfrm>
              <a:off x="20869275" y="2809875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9" name="Textfeld 68"/>
            <xdr:cNvSpPr txBox="1"/>
          </xdr:nvSpPr>
          <xdr:spPr>
            <a:xfrm>
              <a:off x="20869275" y="2809875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b="0" i="0">
                  <a:latin typeface="Cambria Math"/>
                </a:rPr>
                <a:t>〖−𝜆〗_2∗𝑍_2∗𝑋_1 (𝑊_1−(𝜆_1+𝜆_3 ))+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𝜆_2∗𝑍_2∗𝑊_3 (𝑊_2−(𝜆_1+𝜆_3 ))</a:t>
              </a:r>
              <a:r>
                <a:rPr lang="de-DE" sz="1200" b="0" i="0">
                  <a:latin typeface="Cambria Math"/>
                </a:rPr>
                <a:t>−〖𝜆_2∗𝑍〗_2∗𝑌_1∗(𝑏/𝑉_3 )−𝑍_2∗𝜆_1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8</xdr:row>
      <xdr:rowOff>44823</xdr:rowOff>
    </xdr:from>
    <xdr:ext cx="7586384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feld 69"/>
            <xdr:cNvSpPr txBox="1"/>
          </xdr:nvSpPr>
          <xdr:spPr>
            <a:xfrm>
              <a:off x="20869275" y="3292848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200" b="0" i="0">
                  <a:latin typeface="+mn-lt"/>
                </a:rPr>
                <a:t>+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𝑋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d>
                    <m:dPr>
                      <m:ctrlPr>
                        <a:rPr lang="de-DE" sz="1200" b="0" i="1">
                          <a:latin typeface="Cambria Math"/>
                        </a:rPr>
                      </m:ctrlPr>
                    </m:dPr>
                    <m:e>
                      <m:sSub>
                        <m:sSub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latin typeface="Cambria Math"/>
                            </a:rPr>
                            <m:t>𝑊</m:t>
                          </m:r>
                        </m:e>
                        <m:sub>
                          <m:r>
                            <a:rPr lang="de-DE" sz="1200" b="0" i="1">
                              <a:latin typeface="Cambria Math"/>
                            </a:rPr>
                            <m:t>1</m:t>
                          </m:r>
                        </m:sub>
                      </m:sSub>
                      <m:r>
                        <a:rPr lang="de-DE" sz="1200" b="0" i="1">
                          <a:latin typeface="Cambria Math"/>
                        </a:rPr>
                        <m:t>−</m:t>
                      </m:r>
                      <m:d>
                        <m:d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de-DE" sz="1200" b="0" i="1">
                                  <a:latin typeface="Cambria Math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1</m:t>
                              </m:r>
                            </m:sub>
                          </m:sSub>
                          <m:r>
                            <a:rPr lang="de-DE" sz="1200" b="0" i="1">
                              <a:latin typeface="Cambria Math"/>
                            </a:rPr>
                            <m:t>+</m:t>
                          </m:r>
                          <m:sSub>
                            <m:sSubPr>
                              <m:ctrlPr>
                                <a:rPr lang="de-DE" sz="1200" b="0" i="1">
                                  <a:latin typeface="Cambria Math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2</m:t>
                              </m:r>
                            </m:sub>
                          </m:sSub>
                        </m:e>
                      </m:d>
                    </m:e>
                  </m:d>
                  <m:r>
                    <a:rPr lang="de-DE" sz="1200" b="0" i="1">
                      <a:latin typeface="Cambria Math"/>
                    </a:rPr>
                    <m:t>−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r>
                    <a:rPr lang="de-DE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r>
                    <a:rPr lang="de-DE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𝑊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d>
                    <m:d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𝑊</m:t>
                          </m:r>
                        </m:e>
                        <m:sub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d>
                        <m:dPr>
                          <m:ctrlP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</m:d>
                    </m:e>
                  </m:d>
                  <m:r>
                    <a:rPr lang="de-DE" sz="1200" b="0" i="1">
                      <a:latin typeface="Cambria Math"/>
                    </a:rPr>
                    <m:t>+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sSub>
                        <m:sSub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200" b="0" i="1">
                              <a:latin typeface="Cambria Math"/>
                            </a:rPr>
                            <m:t>3</m:t>
                          </m:r>
                        </m:sub>
                      </m:sSub>
                      <m:r>
                        <a:rPr lang="de-DE" sz="1200" b="0" i="1">
                          <a:latin typeface="Cambria Math"/>
                        </a:rPr>
                        <m:t>∗</m:t>
                      </m:r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𝑌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d>
                    <m:dPr>
                      <m:ctrlPr>
                        <a:rPr lang="de-DE" sz="1200" b="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200" b="0" i="1">
                              <a:latin typeface="Cambria Math"/>
                            </a:rPr>
                            <m:t>𝑏</m:t>
                          </m:r>
                        </m:num>
                        <m:den>
                          <m:sSub>
                            <m:sSubPr>
                              <m:ctrlPr>
                                <a:rPr lang="de-DE" sz="1200" b="0" i="1">
                                  <a:latin typeface="Cambria Math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3</m:t>
                              </m:r>
                            </m:sub>
                          </m:sSub>
                        </m:den>
                      </m:f>
                    </m:e>
                  </m:d>
                  <m:r>
                    <a:rPr lang="de-DE" sz="1200" b="0" i="1">
                      <a:latin typeface="Cambria Math"/>
                    </a:rPr>
                    <m:t>+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(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𝑉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4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 −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𝑁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)</m:t>
                  </m:r>
                </m:oMath>
              </a14:m>
              <a:endParaRPr lang="en-US" sz="1200"/>
            </a:p>
          </xdr:txBody>
        </xdr:sp>
      </mc:Choice>
      <mc:Fallback xmlns="">
        <xdr:sp macro="" textlink="">
          <xdr:nvSpPr>
            <xdr:cNvPr id="70" name="Textfeld 69"/>
            <xdr:cNvSpPr txBox="1"/>
          </xdr:nvSpPr>
          <xdr:spPr>
            <a:xfrm>
              <a:off x="20869275" y="3292848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200" b="0" i="0">
                  <a:latin typeface="+mn-lt"/>
                </a:rPr>
                <a:t>+</a:t>
              </a:r>
              <a:r>
                <a:rPr lang="de-DE" sz="1200" b="0" i="0">
                  <a:latin typeface="Cambria Math"/>
                </a:rPr>
                <a:t>𝜆_3∗𝑍_3∗𝑋_1 (𝑊_1−(𝜆_1+𝜆_2 ))−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𝜆_3∗𝑍_3∗𝑊_3 (𝑊_2−(𝜆_1+𝜆_2 ))</a:t>
              </a:r>
              <a:r>
                <a:rPr lang="de-DE" sz="1200" b="0" i="0">
                  <a:latin typeface="Cambria Math"/>
                </a:rPr>
                <a:t>+〖𝜆_3∗𝑍〗_3∗𝑌_1∗(𝑏/𝑉_3 )+𝑍_3∗𝜆_1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2888316</xdr:colOff>
      <xdr:row>36</xdr:row>
      <xdr:rowOff>63874</xdr:rowOff>
    </xdr:from>
    <xdr:ext cx="2404221" cy="322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Textfeld 70"/>
            <xdr:cNvSpPr txBox="1"/>
          </xdr:nvSpPr>
          <xdr:spPr>
            <a:xfrm>
              <a:off x="23757591" y="15837274"/>
              <a:ext cx="2404221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acc>
                    <m:accPr>
                      <m:chr m:val="̇"/>
                      <m:ctrlPr>
                        <a:rPr lang="de-DE" sz="140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4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 ≝0</m:t>
                  </m:r>
                </m:oMath>
              </a14:m>
              <a:r>
                <a:rPr lang="en-US" sz="1400">
                  <a:effectLst/>
                </a:rPr>
                <a:t> </a:t>
              </a:r>
            </a:p>
          </xdr:txBody>
        </xdr:sp>
      </mc:Choice>
      <mc:Fallback xmlns="">
        <xdr:sp macro="" textlink="">
          <xdr:nvSpPr>
            <xdr:cNvPr id="71" name="Textfeld 70"/>
            <xdr:cNvSpPr txBox="1"/>
          </xdr:nvSpPr>
          <xdr:spPr>
            <a:xfrm>
              <a:off x="23757591" y="15837274"/>
              <a:ext cx="2404221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DE" sz="1400" i="0">
                  <a:latin typeface="Cambria Math"/>
                </a:rPr>
                <a:t>(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𝑁_1 ) ̇</a:t>
              </a:r>
              <a:r>
                <a:rPr lang="de-DE" sz="1400" b="0" i="0">
                  <a:latin typeface="Cambria Math"/>
                </a:rPr>
                <a:t>+(𝑁_2 ) ̇+(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𝑁_3 ) ̇</a:t>
              </a:r>
              <a:r>
                <a:rPr lang="de-DE" sz="1400" b="0" i="0">
                  <a:latin typeface="Cambria Math"/>
                </a:rPr>
                <a:t>+(𝑁_4 ) ̇  ≝0</a:t>
              </a:r>
              <a:r>
                <a:rPr lang="en-US" sz="1400">
                  <a:effectLst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37537</xdr:colOff>
      <xdr:row>10</xdr:row>
      <xdr:rowOff>8966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feld 74"/>
            <xdr:cNvSpPr txBox="1"/>
          </xdr:nvSpPr>
          <xdr:spPr>
            <a:xfrm>
              <a:off x="21183037" y="415234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5" name="Textfeld 74"/>
            <xdr:cNvSpPr txBox="1"/>
          </xdr:nvSpPr>
          <xdr:spPr>
            <a:xfrm>
              <a:off x="21183037" y="415234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+〖𝜆_1∗𝑍〗_1∗𝑋_1∗(𝑏/𝑉_2 )</a:t>
              </a:r>
              <a:r>
                <a:rPr lang="de-DE" sz="1200" b="0" i="0">
                  <a:latin typeface="Cambria Math"/>
                </a:rPr>
                <a:t>−𝜆_1∗𝑍_1∗𝑊_3∗(𝑈_2−(𝜆_2+𝜆_3 ))+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𝜆_1∗𝑍_1∗𝑈_1 (𝑈_3−(𝜆_2+𝜆_3 ))−</a:t>
              </a:r>
              <a:r>
                <a:rPr lang="de-DE" sz="1200" b="0" i="0">
                  <a:latin typeface="Cambria Math"/>
                </a:rPr>
                <a:t>𝑍_1∗𝜆_1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11205</xdr:colOff>
      <xdr:row>11</xdr:row>
      <xdr:rowOff>33618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Textfeld 75"/>
            <xdr:cNvSpPr txBox="1"/>
          </xdr:nvSpPr>
          <xdr:spPr>
            <a:xfrm>
              <a:off x="21156705" y="4615143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6" name="Textfeld 75"/>
            <xdr:cNvSpPr txBox="1"/>
          </xdr:nvSpPr>
          <xdr:spPr>
            <a:xfrm>
              <a:off x="21156705" y="4615143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−〖𝜆_2∗𝑍〗_2∗𝑋_1∗(𝑏/𝑉_2 )+</a:t>
              </a:r>
              <a:r>
                <a:rPr lang="de-DE" sz="1200" b="0" i="0">
                  <a:latin typeface="Cambria Math"/>
                </a:rPr>
                <a:t>𝜆_2∗𝑍_2∗𝑊_3∗(𝑈_2−(𝜆_1+𝜆_3 ))−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𝜆_2∗𝑍_2∗𝑈_1 (𝑈_3−(𝜆_1+𝜆_3 ))+</a:t>
              </a:r>
              <a:r>
                <a:rPr lang="de-DE" sz="1200" b="0" i="0">
                  <a:latin typeface="Cambria Math"/>
                </a:rPr>
                <a:t>𝑍_2∗𝜆_1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12</xdr:row>
      <xdr:rowOff>0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Textfeld 76"/>
            <xdr:cNvSpPr txBox="1"/>
          </xdr:nvSpPr>
          <xdr:spPr>
            <a:xfrm>
              <a:off x="21145500" y="5029200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7" name="Textfeld 76"/>
            <xdr:cNvSpPr txBox="1"/>
          </xdr:nvSpPr>
          <xdr:spPr>
            <a:xfrm>
              <a:off x="21145500" y="5029200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+〖𝜆_3∗𝑍〗_3∗𝑋_1∗(𝑏/𝑉_2 )−</a:t>
              </a:r>
              <a:r>
                <a:rPr lang="de-DE" sz="1200" b="0" i="0">
                  <a:latin typeface="Cambria Math"/>
                </a:rPr>
                <a:t>𝜆_3∗𝑍_3∗𝑊_3∗(𝑈_2−(𝜆_1+𝜆_2 ))+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𝜆_3∗𝑍_3∗𝑈_1 (𝑈_3−(𝜆_1+𝜆_2 ))−</a:t>
              </a:r>
              <a:r>
                <a:rPr lang="de-DE" sz="1200" b="0" i="0">
                  <a:latin typeface="Cambria Math"/>
                </a:rPr>
                <a:t>𝑍_3∗𝜆_1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3024467</xdr:colOff>
      <xdr:row>15</xdr:row>
      <xdr:rowOff>432547</xdr:rowOff>
    </xdr:from>
    <xdr:ext cx="1054473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Textfeld 79"/>
            <xdr:cNvSpPr txBox="1"/>
          </xdr:nvSpPr>
          <xdr:spPr>
            <a:xfrm>
              <a:off x="16281026" y="6808694"/>
              <a:ext cx="1054473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0" name="Textfeld 79"/>
            <xdr:cNvSpPr txBox="1"/>
          </xdr:nvSpPr>
          <xdr:spPr>
            <a:xfrm>
              <a:off x="16281026" y="6808694"/>
              <a:ext cx="1054473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(𝑏+𝑐)/𝑉_3 +𝑐/𝑉_4 )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1120588</xdr:colOff>
      <xdr:row>14</xdr:row>
      <xdr:rowOff>425823</xdr:rowOff>
    </xdr:from>
    <xdr:ext cx="2133600" cy="486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Textfeld 80"/>
            <xdr:cNvSpPr txBox="1"/>
          </xdr:nvSpPr>
          <xdr:spPr>
            <a:xfrm>
              <a:off x="14377147" y="6353735"/>
              <a:ext cx="2133600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81" name="Textfeld 80"/>
            <xdr:cNvSpPr txBox="1"/>
          </xdr:nvSpPr>
          <xdr:spPr>
            <a:xfrm>
              <a:off x="14377147" y="6353735"/>
              <a:ext cx="2133600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(𝑏/𝑉_2 +(𝑏+𝑐)/𝑉_3 )</a:t>
              </a:r>
              <a:endParaRPr lang="en-US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abSelected="1" zoomScale="70" zoomScaleNormal="70" workbookViewId="0">
      <selection activeCell="G17" sqref="G17"/>
    </sheetView>
  </sheetViews>
  <sheetFormatPr baseColWidth="10" defaultRowHeight="15" x14ac:dyDescent="0.25"/>
  <cols>
    <col min="1" max="1" width="28.42578125" customWidth="1"/>
    <col min="2" max="2" width="20.5703125" style="1" customWidth="1"/>
    <col min="3" max="3" width="13" customWidth="1"/>
    <col min="4" max="4" width="17.7109375" customWidth="1"/>
    <col min="5" max="5" width="3.42578125" customWidth="1"/>
    <col min="6" max="6" width="12.85546875" style="1" customWidth="1"/>
    <col min="7" max="7" width="12.42578125" customWidth="1"/>
    <col min="8" max="8" width="15" customWidth="1"/>
    <col min="9" max="9" width="3.7109375" customWidth="1"/>
    <col min="10" max="10" width="19.42578125" customWidth="1"/>
    <col min="11" max="11" width="16" customWidth="1"/>
    <col min="12" max="12" width="17.42578125" customWidth="1"/>
    <col min="13" max="13" width="3.7109375" customWidth="1"/>
    <col min="14" max="14" width="13" customWidth="1"/>
    <col min="15" max="15" width="12.85546875" bestFit="1" customWidth="1"/>
    <col min="16" max="16" width="11.7109375" customWidth="1"/>
    <col min="17" max="17" width="3.7109375" customWidth="1"/>
    <col min="18" max="18" width="22.85546875" customWidth="1"/>
    <col min="19" max="19" width="15.140625" customWidth="1"/>
    <col min="20" max="20" width="21" customWidth="1"/>
    <col min="21" max="21" width="3.7109375" customWidth="1"/>
    <col min="23" max="23" width="14" customWidth="1"/>
    <col min="24" max="24" width="14.42578125" customWidth="1"/>
    <col min="25" max="25" width="5" customWidth="1"/>
    <col min="26" max="26" width="19.5703125" customWidth="1"/>
    <col min="27" max="27" width="17.140625" customWidth="1"/>
    <col min="28" max="28" width="16.28515625" customWidth="1"/>
  </cols>
  <sheetData>
    <row r="1" spans="1:29" ht="28.5" x14ac:dyDescent="0.45">
      <c r="A1" s="25"/>
      <c r="L1" s="41">
        <v>1</v>
      </c>
      <c r="M1" s="32" t="s">
        <v>123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</row>
    <row r="2" spans="1:29" ht="33.75" x14ac:dyDescent="0.5">
      <c r="A2" s="25"/>
      <c r="B2" s="40" t="s">
        <v>130</v>
      </c>
      <c r="I2" s="1"/>
      <c r="J2" s="31"/>
      <c r="L2" s="35">
        <v>2</v>
      </c>
      <c r="M2" s="36" t="s">
        <v>124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8"/>
    </row>
    <row r="3" spans="1:29" ht="29.25" thickBot="1" x14ac:dyDescent="0.5">
      <c r="A3" s="25"/>
      <c r="I3" s="1"/>
      <c r="J3" s="31"/>
      <c r="L3" s="42">
        <v>3</v>
      </c>
      <c r="M3" s="36" t="s">
        <v>125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8"/>
    </row>
    <row r="4" spans="1:29" ht="29.25" thickBot="1" x14ac:dyDescent="0.5">
      <c r="A4" s="25"/>
      <c r="B4" s="43"/>
      <c r="C4" s="44"/>
      <c r="D4" s="44"/>
      <c r="E4" s="43"/>
      <c r="F4" s="45" t="s">
        <v>115</v>
      </c>
      <c r="G4" s="46">
        <v>500</v>
      </c>
      <c r="H4" s="44" t="s">
        <v>112</v>
      </c>
      <c r="I4" s="43"/>
      <c r="J4" s="45"/>
      <c r="K4" s="44"/>
      <c r="L4" s="47" t="s">
        <v>126</v>
      </c>
      <c r="M4" s="39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44"/>
      <c r="AB4" s="44"/>
      <c r="AC4" s="44"/>
    </row>
    <row r="5" spans="1:29" ht="28.5" x14ac:dyDescent="0.45">
      <c r="A5" s="25"/>
      <c r="B5" s="43"/>
      <c r="C5" s="44"/>
      <c r="D5" s="44"/>
      <c r="E5" s="44"/>
      <c r="F5" s="43"/>
      <c r="G5" s="44"/>
      <c r="H5" s="44"/>
      <c r="I5" s="43"/>
      <c r="J5" s="45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6" spans="1:29" ht="20.25" customHeight="1" x14ac:dyDescent="0.35">
      <c r="B6" s="43"/>
      <c r="C6" s="44"/>
      <c r="D6" s="44"/>
      <c r="E6" s="44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1:29" ht="21" x14ac:dyDescent="0.35">
      <c r="B7" s="43"/>
      <c r="C7" s="44"/>
      <c r="D7" s="44"/>
      <c r="E7" s="44"/>
      <c r="F7" s="45" t="s">
        <v>134</v>
      </c>
      <c r="G7" s="50">
        <v>0.1</v>
      </c>
      <c r="H7" s="44" t="s">
        <v>135</v>
      </c>
      <c r="I7" s="44"/>
      <c r="J7" s="44"/>
      <c r="K7" s="44"/>
      <c r="L7" s="44"/>
      <c r="M7" s="44"/>
      <c r="N7" s="45" t="s">
        <v>120</v>
      </c>
      <c r="O7" s="50">
        <v>0.1</v>
      </c>
      <c r="P7" s="44" t="s">
        <v>160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</row>
    <row r="8" spans="1:29" ht="23.25" x14ac:dyDescent="0.35">
      <c r="B8" s="43"/>
      <c r="C8" s="44"/>
      <c r="D8" s="44"/>
      <c r="E8" s="44"/>
      <c r="F8" s="45"/>
      <c r="G8" s="44"/>
      <c r="H8" s="44"/>
      <c r="I8" s="44"/>
      <c r="J8" s="44"/>
      <c r="K8" s="44"/>
      <c r="L8" s="44"/>
      <c r="M8" s="44"/>
      <c r="N8" s="45" t="s">
        <v>121</v>
      </c>
      <c r="O8" s="51">
        <v>9.9999999999999995E-7</v>
      </c>
      <c r="P8" s="44" t="s">
        <v>137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</row>
    <row r="9" spans="1:29" ht="24" x14ac:dyDescent="0.45">
      <c r="B9" s="43"/>
      <c r="C9" s="44"/>
      <c r="D9" s="44"/>
      <c r="E9" s="44"/>
      <c r="F9" s="45" t="s">
        <v>133</v>
      </c>
      <c r="G9" s="50">
        <v>100</v>
      </c>
      <c r="H9" s="44" t="s">
        <v>156</v>
      </c>
      <c r="I9" s="44"/>
      <c r="J9" s="44"/>
      <c r="K9" s="44"/>
      <c r="L9" s="44"/>
      <c r="M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29" ht="24" x14ac:dyDescent="0.45">
      <c r="B10" s="43"/>
      <c r="C10" s="44"/>
      <c r="D10" s="44"/>
      <c r="E10" s="44"/>
      <c r="I10" s="44"/>
      <c r="J10" s="44"/>
      <c r="K10" s="44"/>
      <c r="L10" s="44"/>
      <c r="M10" s="44"/>
      <c r="N10" s="45" t="s">
        <v>157</v>
      </c>
      <c r="O10" s="50">
        <v>100</v>
      </c>
      <c r="P10" s="44" t="s">
        <v>158</v>
      </c>
      <c r="Q10" s="44"/>
      <c r="R10" s="44"/>
      <c r="S10" s="44"/>
      <c r="T10" s="44"/>
      <c r="U10" s="44"/>
      <c r="V10" s="45" t="s">
        <v>136</v>
      </c>
      <c r="W10" s="50">
        <v>400</v>
      </c>
      <c r="X10" s="43" t="s">
        <v>159</v>
      </c>
      <c r="Y10" s="44"/>
      <c r="Z10" s="44"/>
      <c r="AA10" s="44"/>
      <c r="AB10" s="44"/>
      <c r="AC10" s="44"/>
    </row>
    <row r="11" spans="1:29" ht="21" x14ac:dyDescent="0.35">
      <c r="B11" s="43"/>
      <c r="C11" s="44"/>
      <c r="D11" s="44"/>
      <c r="E11" s="44"/>
      <c r="I11" s="44"/>
      <c r="J11" s="44"/>
      <c r="K11" s="44"/>
      <c r="L11" s="44"/>
      <c r="M11" s="44"/>
      <c r="N11" s="45"/>
      <c r="O11" s="44"/>
      <c r="P11" s="44"/>
      <c r="Q11" s="44"/>
      <c r="R11" s="44"/>
      <c r="S11" s="44"/>
      <c r="T11" s="44"/>
      <c r="U11" s="44"/>
      <c r="V11" s="45"/>
      <c r="W11" s="44"/>
      <c r="X11" s="44"/>
      <c r="Y11" s="44"/>
      <c r="Z11" s="44"/>
      <c r="AA11" s="44"/>
      <c r="AB11" s="44"/>
      <c r="AC11" s="44"/>
    </row>
    <row r="12" spans="1:29" ht="23.25" x14ac:dyDescent="0.35">
      <c r="B12" s="43"/>
      <c r="C12" s="44"/>
      <c r="D12" s="44"/>
      <c r="E12" s="44"/>
      <c r="I12" s="44"/>
      <c r="J12" s="44"/>
      <c r="K12" s="44"/>
      <c r="L12" s="44"/>
      <c r="M12" s="44"/>
      <c r="N12" s="45" t="s">
        <v>122</v>
      </c>
      <c r="O12" s="50">
        <v>4</v>
      </c>
      <c r="P12" s="44" t="s">
        <v>138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</row>
    <row r="13" spans="1:29" ht="21" x14ac:dyDescent="0.35">
      <c r="B13" s="43"/>
      <c r="C13" s="44"/>
      <c r="D13" s="44"/>
      <c r="E13" s="44"/>
      <c r="F13" s="43"/>
      <c r="G13" s="44"/>
      <c r="H13" s="44"/>
      <c r="I13" s="44"/>
      <c r="J13" s="44"/>
      <c r="K13" s="44"/>
      <c r="L13" s="44"/>
      <c r="M13" s="44"/>
      <c r="N13" s="52"/>
      <c r="O13" s="53" t="s">
        <v>132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pans="1:29" ht="21" x14ac:dyDescent="0.35">
      <c r="B14" s="43"/>
      <c r="C14" s="44"/>
      <c r="D14" s="44"/>
      <c r="E14" s="44"/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 ht="21" x14ac:dyDescent="0.35">
      <c r="B15" s="43"/>
      <c r="C15" s="54" t="s">
        <v>139</v>
      </c>
      <c r="D15" s="44"/>
      <c r="E15" s="44"/>
      <c r="F15" s="43"/>
      <c r="G15" s="44"/>
      <c r="H15" s="44"/>
      <c r="I15" s="44"/>
      <c r="J15" s="44"/>
      <c r="K15" s="54" t="s">
        <v>140</v>
      </c>
      <c r="L15" s="44"/>
      <c r="M15" s="44"/>
      <c r="N15" s="44"/>
      <c r="O15" s="44"/>
      <c r="P15" s="44"/>
      <c r="Q15" s="44"/>
      <c r="R15" s="44"/>
      <c r="S15" s="54" t="s">
        <v>141</v>
      </c>
      <c r="T15" s="44"/>
      <c r="U15" s="44"/>
      <c r="V15" s="44"/>
      <c r="W15" s="44"/>
      <c r="X15" s="44"/>
      <c r="Y15" s="44"/>
      <c r="Z15" s="44"/>
      <c r="AA15" s="54" t="s">
        <v>142</v>
      </c>
      <c r="AB15" s="44"/>
      <c r="AC15" s="44"/>
    </row>
    <row r="16" spans="1:29" ht="20.25" customHeight="1" thickBot="1" x14ac:dyDescent="0.4">
      <c r="B16" s="43"/>
      <c r="C16" s="54" t="s">
        <v>129</v>
      </c>
      <c r="D16" s="44"/>
      <c r="E16" s="44"/>
      <c r="F16" s="44"/>
      <c r="G16" s="43"/>
      <c r="H16" s="44"/>
      <c r="I16" s="44"/>
      <c r="J16" s="44"/>
      <c r="K16" s="54" t="s">
        <v>127</v>
      </c>
      <c r="L16" s="43"/>
      <c r="M16" s="43"/>
      <c r="N16" s="43"/>
      <c r="O16" s="43"/>
      <c r="P16" s="43"/>
      <c r="Q16" s="43"/>
      <c r="R16" s="43"/>
      <c r="S16" s="54" t="s">
        <v>128</v>
      </c>
      <c r="T16" s="44"/>
      <c r="U16" s="44"/>
      <c r="V16" s="44"/>
      <c r="W16" s="44"/>
      <c r="X16" s="43"/>
      <c r="Y16" s="44"/>
      <c r="Z16" s="44"/>
      <c r="AA16" s="54" t="s">
        <v>131</v>
      </c>
      <c r="AB16" s="44"/>
      <c r="AC16" s="44"/>
    </row>
    <row r="17" spans="2:29" ht="21" customHeight="1" x14ac:dyDescent="0.45">
      <c r="B17" s="55" t="s">
        <v>161</v>
      </c>
      <c r="C17" s="56">
        <v>500</v>
      </c>
      <c r="D17" s="57" t="s">
        <v>143</v>
      </c>
      <c r="E17" s="44"/>
      <c r="F17" s="43" t="s">
        <v>144</v>
      </c>
      <c r="G17" s="58">
        <f>G7*C17</f>
        <v>50</v>
      </c>
      <c r="H17" s="43" t="s">
        <v>145</v>
      </c>
      <c r="I17" s="44"/>
      <c r="J17" s="55" t="s">
        <v>119</v>
      </c>
      <c r="K17" s="56">
        <v>1000</v>
      </c>
      <c r="L17" s="57" t="s">
        <v>146</v>
      </c>
      <c r="M17" s="44"/>
      <c r="N17" s="43" t="s">
        <v>147</v>
      </c>
      <c r="O17" s="58">
        <f>O8/O7*O12*O10/1000</f>
        <v>3.9999999999999998E-6</v>
      </c>
      <c r="P17" s="43" t="s">
        <v>148</v>
      </c>
      <c r="Q17" s="44"/>
      <c r="R17" s="55" t="s">
        <v>119</v>
      </c>
      <c r="S17" s="56">
        <v>1000</v>
      </c>
      <c r="T17" s="57" t="s">
        <v>146</v>
      </c>
      <c r="U17" s="44"/>
      <c r="V17" s="43" t="s">
        <v>149</v>
      </c>
      <c r="W17" s="58">
        <f>W10</f>
        <v>400</v>
      </c>
      <c r="X17" s="43" t="s">
        <v>148</v>
      </c>
      <c r="Y17" s="44"/>
      <c r="Z17" s="55" t="s">
        <v>119</v>
      </c>
      <c r="AA17" s="56">
        <v>100000000000</v>
      </c>
      <c r="AB17" s="57" t="s">
        <v>146</v>
      </c>
      <c r="AC17" s="44"/>
    </row>
    <row r="18" spans="2:29" ht="21.75" thickBot="1" x14ac:dyDescent="0.4">
      <c r="B18" s="59"/>
      <c r="C18" s="60"/>
      <c r="D18" s="61"/>
      <c r="E18" s="60"/>
      <c r="F18" s="43"/>
      <c r="G18" s="44"/>
      <c r="H18" s="44"/>
      <c r="I18" s="44"/>
      <c r="J18" s="59"/>
      <c r="K18" s="60"/>
      <c r="L18" s="61"/>
      <c r="M18" s="60"/>
      <c r="N18" s="44"/>
      <c r="O18" s="44"/>
      <c r="P18" s="44"/>
      <c r="Q18" s="44"/>
      <c r="R18" s="59"/>
      <c r="S18" s="60"/>
      <c r="T18" s="61"/>
      <c r="U18" s="60"/>
      <c r="V18" s="44"/>
      <c r="W18" s="44"/>
      <c r="X18" s="44"/>
      <c r="Y18" s="44"/>
      <c r="Z18" s="59"/>
      <c r="AA18" s="60">
        <v>0</v>
      </c>
      <c r="AB18" s="61"/>
      <c r="AC18" s="60"/>
    </row>
    <row r="19" spans="2:29" ht="24.75" thickBot="1" x14ac:dyDescent="0.5">
      <c r="B19" s="62" t="s">
        <v>114</v>
      </c>
      <c r="C19" s="46">
        <v>1</v>
      </c>
      <c r="D19" s="63" t="s">
        <v>150</v>
      </c>
      <c r="E19" s="44"/>
      <c r="F19" s="60"/>
      <c r="G19" s="64"/>
      <c r="H19" s="60"/>
      <c r="I19" s="44"/>
      <c r="J19" s="62" t="s">
        <v>114</v>
      </c>
      <c r="K19" s="65">
        <v>0</v>
      </c>
      <c r="L19" s="63" t="s">
        <v>151</v>
      </c>
      <c r="M19" s="44"/>
      <c r="N19" s="60"/>
      <c r="O19" s="64"/>
      <c r="P19" s="60"/>
      <c r="Q19" s="44"/>
      <c r="R19" s="62" t="s">
        <v>114</v>
      </c>
      <c r="S19" s="65">
        <v>0</v>
      </c>
      <c r="T19" s="63" t="s">
        <v>151</v>
      </c>
      <c r="U19" s="44"/>
      <c r="V19" s="60"/>
      <c r="W19" s="64"/>
      <c r="X19" s="60"/>
      <c r="Y19" s="44"/>
      <c r="Z19" s="62" t="s">
        <v>114</v>
      </c>
      <c r="AA19" s="65">
        <v>0</v>
      </c>
      <c r="AB19" s="63" t="s">
        <v>151</v>
      </c>
      <c r="AC19" s="44"/>
    </row>
    <row r="20" spans="2:29" ht="24" x14ac:dyDescent="0.45">
      <c r="B20" s="59" t="s">
        <v>117</v>
      </c>
      <c r="C20" s="66">
        <f>C19*C17</f>
        <v>500</v>
      </c>
      <c r="D20" s="63" t="s">
        <v>0</v>
      </c>
      <c r="E20" s="44"/>
      <c r="F20" s="43" t="s">
        <v>152</v>
      </c>
      <c r="G20" s="58">
        <f>G17*G9</f>
        <v>5000</v>
      </c>
      <c r="H20" s="43" t="s">
        <v>148</v>
      </c>
      <c r="I20" s="44"/>
      <c r="J20" s="59" t="s">
        <v>117</v>
      </c>
      <c r="K20" s="67">
        <f>K19*K17</f>
        <v>0</v>
      </c>
      <c r="L20" s="63" t="s">
        <v>0</v>
      </c>
      <c r="M20" s="44"/>
      <c r="N20" s="43" t="s">
        <v>153</v>
      </c>
      <c r="O20" s="58">
        <f>O8/O7*O10/1000*O12</f>
        <v>3.9999999999999998E-6</v>
      </c>
      <c r="P20" s="43" t="s">
        <v>154</v>
      </c>
      <c r="Q20" s="44"/>
      <c r="R20" s="59" t="s">
        <v>117</v>
      </c>
      <c r="S20" s="67">
        <f>S19*S17</f>
        <v>0</v>
      </c>
      <c r="T20" s="63" t="s">
        <v>0</v>
      </c>
      <c r="U20" s="44"/>
      <c r="V20" s="43" t="s">
        <v>155</v>
      </c>
      <c r="W20" s="58">
        <f>W10</f>
        <v>400</v>
      </c>
      <c r="X20" s="43" t="s">
        <v>148</v>
      </c>
      <c r="Y20" s="44"/>
      <c r="Z20" s="59" t="s">
        <v>117</v>
      </c>
      <c r="AA20" s="67">
        <f>AA19*AA17</f>
        <v>0</v>
      </c>
      <c r="AB20" s="63" t="s">
        <v>0</v>
      </c>
      <c r="AC20" s="44"/>
    </row>
    <row r="21" spans="2:29" ht="21" x14ac:dyDescent="0.35">
      <c r="B21" s="59"/>
      <c r="C21" s="60"/>
      <c r="D21" s="61"/>
      <c r="E21" s="44"/>
      <c r="F21" s="44"/>
      <c r="G21" s="43"/>
      <c r="H21" s="44"/>
      <c r="I21" s="44"/>
      <c r="J21" s="59"/>
      <c r="K21" s="60"/>
      <c r="L21" s="61"/>
      <c r="M21" s="44"/>
      <c r="N21" s="44"/>
      <c r="O21" s="43"/>
      <c r="P21" s="44"/>
      <c r="Q21" s="44"/>
      <c r="R21" s="59"/>
      <c r="S21" s="60"/>
      <c r="T21" s="61"/>
      <c r="U21" s="44"/>
      <c r="V21" s="44"/>
      <c r="W21" s="43"/>
      <c r="X21" s="44"/>
      <c r="Y21" s="44"/>
      <c r="Z21" s="59"/>
      <c r="AA21" s="60"/>
      <c r="AB21" s="61"/>
      <c r="AC21" s="44"/>
    </row>
    <row r="22" spans="2:29" ht="24" x14ac:dyDescent="0.45">
      <c r="B22" s="59" t="s">
        <v>116</v>
      </c>
      <c r="C22" s="68">
        <f>C23/C17</f>
        <v>0.9803921184456813</v>
      </c>
      <c r="D22" s="63" t="s">
        <v>150</v>
      </c>
      <c r="E22" s="44"/>
      <c r="F22" s="44"/>
      <c r="G22" s="43"/>
      <c r="H22" s="44"/>
      <c r="I22" s="44"/>
      <c r="J22" s="59" t="s">
        <v>116</v>
      </c>
      <c r="K22" s="68">
        <f>K23/K17</f>
        <v>9.8039211767674602E-3</v>
      </c>
      <c r="L22" s="63" t="s">
        <v>151</v>
      </c>
      <c r="M22" s="44"/>
      <c r="N22" s="44"/>
      <c r="O22" s="43"/>
      <c r="P22" s="44"/>
      <c r="Q22" s="44"/>
      <c r="R22" s="59" t="s">
        <v>116</v>
      </c>
      <c r="S22" s="68">
        <f>S23/S17</f>
        <v>9.8039404849636805E-11</v>
      </c>
      <c r="T22" s="63" t="s">
        <v>151</v>
      </c>
      <c r="U22" s="44"/>
      <c r="V22" s="44"/>
      <c r="W22" s="43"/>
      <c r="X22" s="44"/>
      <c r="Y22" s="44"/>
      <c r="Z22" s="59" t="s">
        <v>116</v>
      </c>
      <c r="AA22" s="68">
        <f>AA23/AA17</f>
        <v>1.9502352490563303E-16</v>
      </c>
      <c r="AB22" s="63" t="s">
        <v>151</v>
      </c>
      <c r="AC22" s="44"/>
    </row>
    <row r="23" spans="2:29" ht="21.75" thickBot="1" x14ac:dyDescent="0.4">
      <c r="B23" s="69" t="s">
        <v>118</v>
      </c>
      <c r="C23" s="70">
        <f>C20+'DGL 4'!P31</f>
        <v>490.19605922284063</v>
      </c>
      <c r="D23" s="71" t="s">
        <v>0</v>
      </c>
      <c r="E23" s="44"/>
      <c r="F23" s="43" t="s">
        <v>4</v>
      </c>
      <c r="G23" s="72">
        <f>-'DGL 4'!P31</f>
        <v>9.8039407771593652</v>
      </c>
      <c r="H23" s="73" t="s">
        <v>0</v>
      </c>
      <c r="I23" s="44"/>
      <c r="J23" s="69" t="s">
        <v>118</v>
      </c>
      <c r="K23" s="70">
        <f>K20 +'DGL 4'!P32</f>
        <v>9.8039211767674601</v>
      </c>
      <c r="L23" s="71" t="s">
        <v>0</v>
      </c>
      <c r="M23" s="44"/>
      <c r="N23" s="43" t="s">
        <v>4</v>
      </c>
      <c r="O23" s="72">
        <f>('DGL 4'!P33+'DGL 4'!P34)</f>
        <v>1.960039189541294E-5</v>
      </c>
      <c r="P23" s="73" t="s">
        <v>0</v>
      </c>
      <c r="Q23" s="44"/>
      <c r="R23" s="69" t="s">
        <v>118</v>
      </c>
      <c r="S23" s="70">
        <f>S20+'DGL 4'!P33</f>
        <v>9.8039404849636811E-8</v>
      </c>
      <c r="T23" s="71" t="s">
        <v>0</v>
      </c>
      <c r="U23" s="44"/>
      <c r="V23" s="43" t="s">
        <v>4</v>
      </c>
      <c r="W23" s="72">
        <f>'DGL 4'!P34</f>
        <v>1.9502352490563302E-5</v>
      </c>
      <c r="X23" s="73" t="s">
        <v>0</v>
      </c>
      <c r="Y23" s="44"/>
      <c r="Z23" s="69" t="s">
        <v>118</v>
      </c>
      <c r="AA23" s="70">
        <f>AA20+'DGL 4'!P34</f>
        <v>1.9502352490563302E-5</v>
      </c>
      <c r="AB23" s="71" t="s">
        <v>0</v>
      </c>
      <c r="AC23" s="44"/>
    </row>
    <row r="24" spans="2:29" ht="21" x14ac:dyDescent="0.35">
      <c r="B24" s="43"/>
      <c r="C24" s="44"/>
      <c r="D24" s="44"/>
      <c r="E24" s="44"/>
      <c r="F24" s="43"/>
      <c r="G24" s="44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2:29" x14ac:dyDescent="0.25">
      <c r="H25" s="1"/>
    </row>
    <row r="26" spans="2:29" x14ac:dyDescent="0.25">
      <c r="H26" s="1"/>
    </row>
    <row r="27" spans="2:29" x14ac:dyDescent="0.25">
      <c r="H27" s="1"/>
    </row>
    <row r="28" spans="2:29" x14ac:dyDescent="0.25">
      <c r="H28" s="1"/>
    </row>
    <row r="29" spans="2:29" x14ac:dyDescent="0.25">
      <c r="H29" s="1"/>
    </row>
    <row r="30" spans="2:29" x14ac:dyDescent="0.25">
      <c r="H30" s="1"/>
    </row>
    <row r="31" spans="2:29" x14ac:dyDescent="0.25">
      <c r="H31" s="1"/>
      <c r="N31" t="s">
        <v>113</v>
      </c>
    </row>
    <row r="32" spans="2:29" x14ac:dyDescent="0.25">
      <c r="H32" s="1"/>
    </row>
    <row r="33" spans="2:27" x14ac:dyDescent="0.25">
      <c r="H33" s="1"/>
    </row>
    <row r="34" spans="2:27" x14ac:dyDescent="0.25">
      <c r="H34" s="1"/>
    </row>
    <row r="35" spans="2:27" x14ac:dyDescent="0.25">
      <c r="H35" s="1"/>
    </row>
    <row r="36" spans="2:27" ht="18.75" x14ac:dyDescent="0.3">
      <c r="B36" s="14"/>
      <c r="C36" s="14"/>
      <c r="D36" s="24"/>
      <c r="E36" s="14"/>
      <c r="F36" s="17"/>
      <c r="G36" s="14"/>
      <c r="H36" s="14"/>
      <c r="I36" s="14"/>
      <c r="J36" s="14"/>
      <c r="K36" s="26"/>
      <c r="L36" s="26"/>
      <c r="M36" s="26"/>
      <c r="N36" s="27"/>
      <c r="O36" s="14"/>
      <c r="P36" s="14"/>
      <c r="Q36" s="14"/>
      <c r="R36" s="14"/>
      <c r="S36" s="14"/>
      <c r="T36" s="14"/>
      <c r="U36" s="14"/>
      <c r="V36" s="14"/>
      <c r="W36" s="26"/>
      <c r="X36" s="28"/>
      <c r="Y36" s="26"/>
      <c r="Z36" s="29"/>
      <c r="AA36" s="30"/>
    </row>
    <row r="45" spans="2:27" ht="18.75" x14ac:dyDescent="0.3">
      <c r="G45" s="23"/>
    </row>
    <row r="46" spans="2:27" ht="18.75" x14ac:dyDescent="0.3">
      <c r="G46" s="2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zoomScale="85" zoomScaleNormal="85" workbookViewId="0">
      <selection activeCell="B43" sqref="B43"/>
    </sheetView>
  </sheetViews>
  <sheetFormatPr baseColWidth="10" defaultRowHeight="15" x14ac:dyDescent="0.25"/>
  <cols>
    <col min="1" max="1" width="20.42578125" customWidth="1"/>
    <col min="2" max="2" width="18.7109375" customWidth="1"/>
    <col min="6" max="6" width="73.85546875" customWidth="1"/>
    <col min="7" max="7" width="17.28515625" customWidth="1"/>
    <col min="11" max="11" width="67.7109375" customWidth="1"/>
    <col min="12" max="12" width="21.42578125" customWidth="1"/>
    <col min="13" max="13" width="13.28515625" customWidth="1"/>
    <col min="14" max="14" width="15.85546875" customWidth="1"/>
    <col min="15" max="15" width="121.7109375" customWidth="1"/>
    <col min="16" max="16" width="14.85546875" style="4" customWidth="1"/>
    <col min="17" max="17" width="15.5703125" customWidth="1"/>
  </cols>
  <sheetData>
    <row r="1" spans="1:17" x14ac:dyDescent="0.25">
      <c r="A1" s="1"/>
      <c r="E1" s="1"/>
      <c r="F1" s="1"/>
      <c r="G1" s="1"/>
      <c r="H1" s="1"/>
    </row>
    <row r="2" spans="1:17" ht="35.25" customHeight="1" x14ac:dyDescent="0.25">
      <c r="A2" s="4"/>
      <c r="B2" s="6" t="s">
        <v>6</v>
      </c>
      <c r="C2" s="4"/>
      <c r="D2" s="4"/>
      <c r="E2" s="1"/>
      <c r="F2" s="6" t="s">
        <v>11</v>
      </c>
      <c r="G2" s="1"/>
      <c r="H2" s="1"/>
      <c r="I2" s="1"/>
      <c r="J2" s="4"/>
      <c r="K2" s="6" t="s">
        <v>14</v>
      </c>
      <c r="L2" s="4"/>
      <c r="N2" s="15"/>
      <c r="O2" s="6" t="s">
        <v>5</v>
      </c>
      <c r="Q2" s="1"/>
    </row>
    <row r="3" spans="1:17" ht="30" customHeight="1" x14ac:dyDescent="0.25">
      <c r="A3" s="4" t="s">
        <v>97</v>
      </c>
      <c r="B3" s="5">
        <f>Systeme!G17</f>
        <v>50</v>
      </c>
      <c r="C3" s="4" t="s">
        <v>34</v>
      </c>
      <c r="D3" s="4"/>
      <c r="E3" s="16" t="s">
        <v>19</v>
      </c>
      <c r="F3" s="2"/>
      <c r="G3" s="8">
        <f>-((B35/B39)+((B35+B36)/B40)+((B36+B37)/B41)+(B37/B42))</f>
        <v>-5.5000000120000001</v>
      </c>
      <c r="H3" s="4"/>
      <c r="I3" s="1"/>
      <c r="J3" s="13" t="s">
        <v>25</v>
      </c>
      <c r="K3" s="2"/>
      <c r="L3" s="8">
        <f>(B35)*((B12/B39)-(B13/B40))</f>
        <v>50</v>
      </c>
      <c r="N3" s="13" t="s">
        <v>21</v>
      </c>
      <c r="O3" s="9"/>
      <c r="P3" s="8">
        <f xml:space="preserve"> (-B26*L19*L3*((L5)-(B27+B28)))+(B26*L19*L4)+(L19*B26*B27*B28*((B39*L22)-B12))</f>
        <v>-49.999999961553293</v>
      </c>
      <c r="Q3" s="4" t="s">
        <v>3</v>
      </c>
    </row>
    <row r="4" spans="1:17" ht="35.25" customHeight="1" x14ac:dyDescent="0.25">
      <c r="A4" s="4" t="s">
        <v>96</v>
      </c>
      <c r="B4" s="5">
        <f>Systeme!G20</f>
        <v>5000</v>
      </c>
      <c r="C4" s="4" t="s">
        <v>34</v>
      </c>
      <c r="D4" s="4"/>
      <c r="E4" s="16" t="s">
        <v>20</v>
      </c>
      <c r="F4" s="2"/>
      <c r="G4" s="8">
        <f>B35*B36*((1/(B39*B40))+(1/(B39*B41))+(1/(B40*B41))) + B36*B37*((1/(B40*B41))+(1/(B40*B42))+(1/(B41*B42))) +B35*B37*((1/(B39*B41))+(1/(B39*B42))+(1/(B40*B41))+(1/(B40*B42)))</f>
        <v>2.0400000428</v>
      </c>
      <c r="H4" s="4"/>
      <c r="I4" s="1"/>
      <c r="J4" s="13" t="s">
        <v>24</v>
      </c>
      <c r="K4" s="2"/>
      <c r="L4" s="8">
        <f>((B35*B36)/(B40))*((B13/B40)-(B14/B41))</f>
        <v>0</v>
      </c>
      <c r="N4" s="13" t="s">
        <v>22</v>
      </c>
      <c r="O4" s="9"/>
      <c r="P4" s="8">
        <f xml:space="preserve"> (B27*L20*L3*((L5)-(B26+B28)))-(B27*L20*L4)-(L20*B26*B27*B28*((B39*L22)-B12))</f>
        <v>-3.8447221426658226E-8</v>
      </c>
      <c r="Q4" s="4" t="s">
        <v>3</v>
      </c>
    </row>
    <row r="5" spans="1:17" ht="35.25" customHeight="1" x14ac:dyDescent="0.25">
      <c r="D5" s="4"/>
      <c r="E5" s="12" t="s">
        <v>27</v>
      </c>
      <c r="F5" s="2"/>
      <c r="G5" s="8">
        <f>-(B35*B36*B37)*(B39+B40+B41+B42)/(B39*B40*B41*B42)</f>
        <v>-1.6000008319999999E-10</v>
      </c>
      <c r="I5" s="1"/>
      <c r="J5" s="13" t="s">
        <v>23</v>
      </c>
      <c r="K5" s="2"/>
      <c r="L5" s="8">
        <f>((B35/B39)+(B35/B40))</f>
        <v>5.0999999999999996</v>
      </c>
      <c r="N5" s="13" t="s">
        <v>86</v>
      </c>
      <c r="O5" s="9"/>
      <c r="P5" s="8">
        <f xml:space="preserve"> (-B28*L21*L3*((L5)-(B26+B27)))+(B28*L21*L4)+(L21*B26*B27*B28*((B39*L22)-B12))</f>
        <v>5.0788343503468514E-13</v>
      </c>
      <c r="Q5" s="4" t="s">
        <v>3</v>
      </c>
    </row>
    <row r="6" spans="1:17" ht="35.25" customHeight="1" x14ac:dyDescent="0.3">
      <c r="A6" s="4" t="s">
        <v>98</v>
      </c>
      <c r="B6" s="5">
        <f>Systeme!O17</f>
        <v>3.9999999999999998E-6</v>
      </c>
      <c r="C6" s="4" t="s">
        <v>34</v>
      </c>
      <c r="D6" s="4"/>
      <c r="E6" s="12" t="s">
        <v>35</v>
      </c>
      <c r="F6" s="2"/>
      <c r="G6" s="8">
        <f>G4-((G3^2)/3)</f>
        <v>-8.0433333345333331</v>
      </c>
      <c r="I6" s="1"/>
      <c r="N6" s="14"/>
    </row>
    <row r="7" spans="1:17" ht="35.25" customHeight="1" x14ac:dyDescent="0.25">
      <c r="A7" s="4" t="s">
        <v>99</v>
      </c>
      <c r="B7" s="5">
        <f>Systeme!O20</f>
        <v>3.9999999999999998E-6</v>
      </c>
      <c r="C7" s="4" t="s">
        <v>34</v>
      </c>
      <c r="D7" s="4"/>
      <c r="E7" s="12" t="s">
        <v>36</v>
      </c>
      <c r="F7" s="2"/>
      <c r="G7" s="8">
        <f>(2*((G3^3)/27))-(G3*G4/3) +G5</f>
        <v>-8.5840740682740737</v>
      </c>
      <c r="I7" s="1"/>
      <c r="J7" s="13" t="s">
        <v>56</v>
      </c>
      <c r="K7" s="2"/>
      <c r="L7" s="8">
        <f>(B37)*((B14/B41)-(B15/B42))</f>
        <v>0</v>
      </c>
      <c r="N7" s="13" t="s">
        <v>88</v>
      </c>
      <c r="O7" s="20"/>
      <c r="P7" s="8">
        <f xml:space="preserve"> (B26*L19*L3*(L11-(B27+B28)))- (B26*L19*L13*(L12-(B27+B28)))+(B26*L19*L7*(B36/B41))+(L19*B26*B27*B28*((B40*L22)-B13))</f>
        <v>50.000000000768935</v>
      </c>
      <c r="Q7" s="4" t="s">
        <v>3</v>
      </c>
    </row>
    <row r="8" spans="1:17" ht="34.5" customHeight="1" x14ac:dyDescent="0.3">
      <c r="D8" s="4"/>
      <c r="E8" s="14"/>
      <c r="I8" s="1"/>
      <c r="J8" s="13" t="s">
        <v>57</v>
      </c>
      <c r="K8" s="2"/>
      <c r="L8" s="8">
        <f>((B36*B37)/(B41))*((B13/B40)-(B14/B41))</f>
        <v>0</v>
      </c>
      <c r="N8" s="13" t="s">
        <v>89</v>
      </c>
      <c r="O8" s="20"/>
      <c r="P8" s="8">
        <f xml:space="preserve"> (-B27*L20*L3*(L11-(B26+B28)))+ (B27*L20*L13*(L12-(B26+B28)))-(B27*L20*L7*(B36/B41))-(L20*B26*B27*B28*((B40*L22)-B13))</f>
        <v>-7.689444279300706E-10</v>
      </c>
      <c r="Q8" s="4" t="s">
        <v>3</v>
      </c>
    </row>
    <row r="9" spans="1:17" ht="35.25" customHeight="1" x14ac:dyDescent="0.25">
      <c r="A9" s="4" t="s">
        <v>100</v>
      </c>
      <c r="B9" s="5">
        <f>Systeme!W17</f>
        <v>400</v>
      </c>
      <c r="C9" s="4" t="s">
        <v>34</v>
      </c>
      <c r="D9" s="4"/>
      <c r="E9" s="15"/>
      <c r="F9" s="6" t="s">
        <v>38</v>
      </c>
      <c r="G9" s="4"/>
      <c r="I9" s="1"/>
      <c r="J9" s="13" t="s">
        <v>61</v>
      </c>
      <c r="K9" s="2"/>
      <c r="L9" s="8">
        <f>((B37/B41)+(B37/B42))</f>
        <v>0.40000000400000002</v>
      </c>
      <c r="N9" s="13" t="s">
        <v>65</v>
      </c>
      <c r="O9" s="20"/>
      <c r="P9" s="8">
        <f>(B28*L21*L3*(L11-(B26+B27)))-(B28*L21*L13*(L12-(B26+B27)))+(B28*L21*L7*(B36/B41))+(L21*B26*B27*B28*((B40*L22)-B13))</f>
        <v>9.0231694872407108E-15</v>
      </c>
      <c r="Q9" s="4" t="s">
        <v>3</v>
      </c>
    </row>
    <row r="10" spans="1:17" ht="35.25" customHeight="1" x14ac:dyDescent="0.25">
      <c r="A10" s="4" t="s">
        <v>101</v>
      </c>
      <c r="B10" s="5">
        <f>Systeme!W20</f>
        <v>400</v>
      </c>
      <c r="C10" s="4" t="s">
        <v>34</v>
      </c>
      <c r="D10" s="4"/>
      <c r="E10" s="13" t="s">
        <v>39</v>
      </c>
      <c r="F10" s="9"/>
      <c r="G10" s="8">
        <f>((G7/2)^2)+((G6/3)^3)</f>
        <v>-0.85120136685317505</v>
      </c>
      <c r="I10" s="1"/>
    </row>
    <row r="11" spans="1:17" ht="34.5" customHeight="1" x14ac:dyDescent="0.25">
      <c r="D11" s="4"/>
      <c r="I11" s="1"/>
      <c r="J11" s="13" t="s">
        <v>70</v>
      </c>
      <c r="K11" s="2"/>
      <c r="L11" s="8">
        <f>((B35/B39)+(B35/B40)+(B36/B40) )</f>
        <v>5.100000004</v>
      </c>
      <c r="N11" s="13" t="s">
        <v>66</v>
      </c>
      <c r="O11" s="20"/>
      <c r="P11" s="8">
        <f xml:space="preserve"> (-B26*L19*L3*(B36/B40))+(B26*L19*L13*(L16-(B27+B28)))- (B26*L19*L15*(L17-(B27+B28)))+(L19*B26*B27*B28*((B41*L22)-B14))</f>
        <v>-4.2553191493566259E-8</v>
      </c>
      <c r="Q11" s="4" t="s">
        <v>3</v>
      </c>
    </row>
    <row r="12" spans="1:17" ht="35.25" customHeight="1" x14ac:dyDescent="0.25">
      <c r="A12" s="4" t="s">
        <v>28</v>
      </c>
      <c r="B12" s="5">
        <f>Systeme!C20</f>
        <v>500</v>
      </c>
      <c r="C12" s="4" t="s">
        <v>0</v>
      </c>
      <c r="D12" s="4"/>
      <c r="E12" s="4"/>
      <c r="F12" s="6" t="s">
        <v>40</v>
      </c>
      <c r="G12" s="4"/>
      <c r="H12" s="4"/>
      <c r="I12" s="1"/>
      <c r="J12" s="13" t="s">
        <v>71</v>
      </c>
      <c r="K12" s="2"/>
      <c r="L12" s="8">
        <f>((B35/B40)+(B36/B40)+(B36/B41) )</f>
        <v>5.0000000080000007</v>
      </c>
      <c r="N12" s="13" t="s">
        <v>67</v>
      </c>
      <c r="O12" s="20"/>
      <c r="P12" s="8">
        <f xml:space="preserve"> (B27*L20*L3*(B36/B40))-(B27*L20*L13*(L16-(B26+B28)))+ (B27*L20*L15*(L17-(B26+B28)))-(L20*B26*B27*B28*((B41*L22)-B14))</f>
        <v>3.8447220665252487E-16</v>
      </c>
      <c r="Q12" s="4" t="s">
        <v>3</v>
      </c>
    </row>
    <row r="13" spans="1:17" ht="35.25" customHeight="1" x14ac:dyDescent="0.25">
      <c r="A13" s="4" t="s">
        <v>29</v>
      </c>
      <c r="B13" s="5">
        <f>Systeme!K20</f>
        <v>0</v>
      </c>
      <c r="C13" s="4" t="s">
        <v>0</v>
      </c>
      <c r="D13" s="4"/>
      <c r="E13" s="12" t="s">
        <v>37</v>
      </c>
      <c r="F13" s="2"/>
      <c r="G13" s="8">
        <f>ACOS(-((G7/2)/(SQRT(-((G6/3)^3)))))</f>
        <v>0.21173558142583215</v>
      </c>
      <c r="I13" s="1"/>
      <c r="J13" s="13" t="s">
        <v>72</v>
      </c>
      <c r="K13" s="2"/>
      <c r="L13" s="8">
        <f>B36*((B13/B40)-(B14/B41))</f>
        <v>0</v>
      </c>
      <c r="N13" s="13" t="s">
        <v>68</v>
      </c>
      <c r="O13" s="20"/>
      <c r="P13" s="8">
        <f xml:space="preserve"> (-B28*L21*L3*(B36/B40))+(B28*L21*L13*(L16-(B26+B27)))-(B28*L21*L15*(L17-(B26+B27)))+(L21*B26*B27*B28*((B41*L22)-B14))</f>
        <v>4.2553191109094054E-8</v>
      </c>
      <c r="Q13" s="4" t="s">
        <v>3</v>
      </c>
    </row>
    <row r="14" spans="1:17" ht="35.25" customHeight="1" x14ac:dyDescent="0.25">
      <c r="A14" s="4" t="s">
        <v>33</v>
      </c>
      <c r="B14" s="5">
        <f>Systeme!S20</f>
        <v>0</v>
      </c>
      <c r="C14" s="4" t="s">
        <v>0</v>
      </c>
      <c r="D14" s="4"/>
      <c r="E14" s="13" t="s">
        <v>43</v>
      </c>
      <c r="F14" s="3"/>
      <c r="G14" s="8">
        <f>((2*((-G6/3)^(1/2)))*COS(G13/3)) -(G3/3)</f>
        <v>5.1000000039215685</v>
      </c>
      <c r="H14" s="4" t="s">
        <v>2</v>
      </c>
      <c r="I14" s="1"/>
    </row>
    <row r="15" spans="1:17" ht="35.25" customHeight="1" x14ac:dyDescent="0.25">
      <c r="A15" s="4" t="s">
        <v>55</v>
      </c>
      <c r="B15" s="5">
        <f>Systeme!AA20</f>
        <v>0</v>
      </c>
      <c r="C15" s="4" t="s">
        <v>0</v>
      </c>
      <c r="D15" s="4"/>
      <c r="E15" s="13" t="s">
        <v>44</v>
      </c>
      <c r="F15" s="3"/>
      <c r="G15" s="8">
        <f>((2*((-G6/3)^(1/2)))*COS((G13+(2*PI()))/3))-(G3/3)</f>
        <v>7.8432371708458959E-11</v>
      </c>
      <c r="H15" s="4" t="s">
        <v>2</v>
      </c>
      <c r="I15" s="1"/>
      <c r="J15" s="13" t="s">
        <v>91</v>
      </c>
      <c r="K15" s="2"/>
      <c r="L15" s="8">
        <f>(B37)*((B14/B41)-(B15/B42))</f>
        <v>0</v>
      </c>
      <c r="N15" s="13" t="s">
        <v>26</v>
      </c>
      <c r="O15" s="9"/>
      <c r="P15" s="8">
        <f xml:space="preserve"> (+B26*L19*L7*(L9-(B27+B28)))-(B26*L19*L8)+(L19*B26*B27*B28*((B42*L22)-B15))</f>
        <v>3.3375460664493384E-9</v>
      </c>
      <c r="Q15" s="4" t="s">
        <v>3</v>
      </c>
    </row>
    <row r="16" spans="1:17" ht="35.25" customHeight="1" x14ac:dyDescent="0.25">
      <c r="A16" s="4"/>
      <c r="B16" s="4"/>
      <c r="C16" s="4"/>
      <c r="D16" s="4"/>
      <c r="E16" s="13" t="s">
        <v>45</v>
      </c>
      <c r="F16" s="3"/>
      <c r="G16" s="8">
        <f>((2*((-G6/3)^(1/2)))*COS((G13+(4*PI()))/3))-(G3/3)</f>
        <v>0.40000000799999991</v>
      </c>
      <c r="H16" s="4" t="s">
        <v>2</v>
      </c>
      <c r="I16" s="1"/>
      <c r="J16" s="13" t="s">
        <v>92</v>
      </c>
      <c r="K16" s="2"/>
      <c r="L16" s="8">
        <f>((B36/B40)+((B36+B37)/B41))</f>
        <v>0.40000000799999996</v>
      </c>
      <c r="N16" s="13" t="s">
        <v>62</v>
      </c>
      <c r="O16" s="9"/>
      <c r="P16" s="8">
        <f xml:space="preserve"> (-B27*L20*L7*(L9-(B26+B28)))+(B27*L20*L8)-(L20*B26*B27*B28*((B42*L22)-B15))</f>
        <v>3.9216165470116092E-8</v>
      </c>
      <c r="Q16" s="4" t="s">
        <v>3</v>
      </c>
    </row>
    <row r="17" spans="1:17" ht="35.25" customHeight="1" x14ac:dyDescent="0.3">
      <c r="A17" s="4" t="s">
        <v>30</v>
      </c>
      <c r="B17" s="5">
        <f>Systeme!C17</f>
        <v>500</v>
      </c>
      <c r="C17" s="4" t="s">
        <v>102</v>
      </c>
      <c r="D17" s="4"/>
      <c r="E17" s="14"/>
      <c r="I17" s="1"/>
      <c r="J17" s="13" t="s">
        <v>93</v>
      </c>
      <c r="K17" s="2"/>
      <c r="L17" s="8">
        <f>(((B37+B36)/B41)+(B37/B42))</f>
        <v>0.40000000799999996</v>
      </c>
      <c r="N17" s="13" t="s">
        <v>87</v>
      </c>
      <c r="O17" s="9"/>
      <c r="P17" s="8">
        <f>(+B28*L21*L7*(L9-(B26+B27)))-(B28*L21*L8)+(L21*B26*B27*B28*((B42*L22)-B15))</f>
        <v>-4.255371153656543E-8</v>
      </c>
      <c r="Q17" s="4" t="s">
        <v>3</v>
      </c>
    </row>
    <row r="18" spans="1:17" ht="35.25" customHeight="1" x14ac:dyDescent="0.25">
      <c r="A18" s="4" t="s">
        <v>31</v>
      </c>
      <c r="B18" s="5">
        <f>Systeme!K17</f>
        <v>1000</v>
      </c>
      <c r="C18" s="4" t="s">
        <v>102</v>
      </c>
      <c r="D18" s="4"/>
      <c r="E18" s="15"/>
      <c r="F18" s="6" t="s">
        <v>41</v>
      </c>
      <c r="G18" s="4"/>
      <c r="H18" s="4"/>
      <c r="I18" s="1"/>
    </row>
    <row r="19" spans="1:17" ht="35.25" customHeight="1" x14ac:dyDescent="0.25">
      <c r="A19" s="4" t="s">
        <v>32</v>
      </c>
      <c r="B19" s="5">
        <f>Systeme!S17</f>
        <v>1000</v>
      </c>
      <c r="C19" s="4" t="s">
        <v>102</v>
      </c>
      <c r="D19" s="4"/>
      <c r="E19" s="13" t="s">
        <v>43</v>
      </c>
      <c r="F19" s="3"/>
      <c r="G19" s="8">
        <f>((3*G7/G6))+(G3/3)</f>
        <v>1.3683519756770521</v>
      </c>
      <c r="H19" s="4" t="s">
        <v>2</v>
      </c>
      <c r="I19" s="1"/>
      <c r="J19" s="13" t="s">
        <v>58</v>
      </c>
      <c r="K19" s="2"/>
      <c r="L19" s="8">
        <f xml:space="preserve"> (1/((B26-B27)*(B26-B28)))</f>
        <v>4.1718815190412817E-2</v>
      </c>
      <c r="N19" s="15"/>
      <c r="O19" s="6" t="s">
        <v>16</v>
      </c>
      <c r="Q19" s="4"/>
    </row>
    <row r="20" spans="1:17" ht="35.25" customHeight="1" x14ac:dyDescent="0.25">
      <c r="A20" s="4" t="s">
        <v>54</v>
      </c>
      <c r="B20" s="5">
        <f>Systeme!AA17</f>
        <v>100000000000</v>
      </c>
      <c r="C20" s="4" t="s">
        <v>102</v>
      </c>
      <c r="D20" s="4"/>
      <c r="E20" s="13" t="s">
        <v>44</v>
      </c>
      <c r="F20" s="3"/>
      <c r="G20" s="8">
        <f>(-((3*G7)/(2*G6)))+(G3/3)</f>
        <v>-3.4341759938385259</v>
      </c>
      <c r="H20" s="4" t="s">
        <v>2</v>
      </c>
      <c r="I20" s="1"/>
      <c r="J20" s="13" t="s">
        <v>59</v>
      </c>
      <c r="K20" s="2"/>
      <c r="L20" s="8">
        <f>(1/((B27-B28)*(B26-B27)))</f>
        <v>-0.49019606835417917</v>
      </c>
      <c r="N20" s="13" t="s">
        <v>18</v>
      </c>
      <c r="O20" s="10"/>
      <c r="P20" s="8">
        <f>(P3/B26)+(P4/B27)+(P5/B28)</f>
        <v>-499.99975000013012</v>
      </c>
      <c r="Q20" s="4" t="s">
        <v>9</v>
      </c>
    </row>
    <row r="21" spans="1:17" ht="35.25" customHeight="1" x14ac:dyDescent="0.25">
      <c r="A21" s="4"/>
      <c r="B21" s="4"/>
      <c r="C21" s="4"/>
      <c r="D21" s="4"/>
      <c r="E21" s="13" t="s">
        <v>45</v>
      </c>
      <c r="F21" s="3"/>
      <c r="G21" s="8">
        <f>(-((3*G7)/(2*G6)))+(G3/3)</f>
        <v>-3.4341759938385259</v>
      </c>
      <c r="H21" s="4" t="s">
        <v>2</v>
      </c>
      <c r="I21" s="1"/>
      <c r="J21" s="13" t="s">
        <v>60</v>
      </c>
      <c r="K21" s="2"/>
      <c r="L21" s="8">
        <f xml:space="preserve"> (1/((B27-B28)*(B26-B28)))</f>
        <v>-0.53191488354459204</v>
      </c>
      <c r="N21" s="13" t="s">
        <v>17</v>
      </c>
      <c r="O21" s="10"/>
      <c r="P21" s="8">
        <f>P20+P22</f>
        <v>-9.9999948020013107E-6</v>
      </c>
      <c r="Q21" s="4" t="s">
        <v>9</v>
      </c>
    </row>
    <row r="22" spans="1:17" ht="35.25" customHeight="1" x14ac:dyDescent="0.25">
      <c r="A22" s="4"/>
      <c r="B22" s="6" t="s">
        <v>7</v>
      </c>
      <c r="C22" s="4"/>
      <c r="D22" s="4"/>
      <c r="I22" s="4"/>
      <c r="J22" s="13" t="s">
        <v>69</v>
      </c>
      <c r="K22" s="2"/>
      <c r="L22" s="8">
        <f>(B12+B13+B14+B15)/(B39+B40+B41+B42)</f>
        <v>4.9999974000013519E-7</v>
      </c>
      <c r="N22" s="13" t="s">
        <v>63</v>
      </c>
      <c r="O22" s="10"/>
      <c r="P22" s="8">
        <f>(P15/B26)+(P16/B27)+(P17/B28)</f>
        <v>499.99974000013532</v>
      </c>
      <c r="Q22" s="4" t="s">
        <v>9</v>
      </c>
    </row>
    <row r="23" spans="1:17" ht="35.25" customHeight="1" x14ac:dyDescent="0.3">
      <c r="A23" s="4" t="s">
        <v>50</v>
      </c>
      <c r="B23" s="5">
        <f>Systeme!G4</f>
        <v>500</v>
      </c>
      <c r="C23" s="4" t="s">
        <v>1</v>
      </c>
      <c r="E23" s="14"/>
      <c r="F23" s="6" t="s">
        <v>42</v>
      </c>
      <c r="H23" s="4"/>
    </row>
    <row r="24" spans="1:17" ht="35.25" customHeight="1" x14ac:dyDescent="0.25">
      <c r="A24" s="11"/>
      <c r="B24" s="11"/>
      <c r="C24" s="4"/>
      <c r="E24" s="12" t="s">
        <v>51</v>
      </c>
      <c r="F24" s="2"/>
      <c r="G24" s="8" t="e">
        <f>(-(G7/2)+SQRT(G10) )^(1/3)</f>
        <v>#NUM!</v>
      </c>
      <c r="H24" s="4"/>
      <c r="N24" s="4"/>
      <c r="O24" s="6" t="s">
        <v>8</v>
      </c>
    </row>
    <row r="25" spans="1:17" ht="35.25" customHeight="1" x14ac:dyDescent="0.25">
      <c r="A25" s="4"/>
      <c r="B25" s="6" t="s">
        <v>46</v>
      </c>
      <c r="C25" s="4"/>
      <c r="E25" s="12" t="s">
        <v>52</v>
      </c>
      <c r="F25" s="2"/>
      <c r="G25" s="8" t="e">
        <f>(-(G7/2)-SQRT(G10) )^(1/3)</f>
        <v>#NUM!</v>
      </c>
      <c r="N25" s="7" t="s">
        <v>12</v>
      </c>
      <c r="O25" s="9"/>
      <c r="P25" s="8">
        <f>P3*EXP(-B26*B23) + P4*EXP(-B27*B23) + P5*EXP(-B28*B23)</f>
        <v>-3.8447219918904878E-8</v>
      </c>
      <c r="Q25" s="4" t="s">
        <v>74</v>
      </c>
    </row>
    <row r="26" spans="1:17" ht="35.25" customHeight="1" x14ac:dyDescent="0.25">
      <c r="A26" s="18" t="s">
        <v>47</v>
      </c>
      <c r="B26" s="19">
        <f>ABS(IF(G10&lt;0,G14,IF(G10=0,G19,G26)))</f>
        <v>5.1000000039215685</v>
      </c>
      <c r="C26" s="4" t="s">
        <v>2</v>
      </c>
      <c r="E26" s="13" t="s">
        <v>43</v>
      </c>
      <c r="F26" s="3"/>
      <c r="G26" s="8" t="e">
        <f>G24+G25</f>
        <v>#NUM!</v>
      </c>
      <c r="H26" s="4" t="s">
        <v>2</v>
      </c>
      <c r="N26" s="7" t="s">
        <v>13</v>
      </c>
      <c r="O26" s="9"/>
      <c r="P26" s="8">
        <f>P7*EXP(-B26*B23) + P8*EXP(-B27*B23) + P9*EXP(-B28*B23)</f>
        <v>-7.6894439777500357E-10</v>
      </c>
      <c r="Q26" s="4" t="s">
        <v>74</v>
      </c>
    </row>
    <row r="27" spans="1:17" ht="35.25" customHeight="1" x14ac:dyDescent="0.25">
      <c r="A27" s="18" t="s">
        <v>48</v>
      </c>
      <c r="B27" s="19">
        <f>ABS(IF(G10&lt;0,G15,IF(G10=0,G20,G27)))</f>
        <v>7.8432371708458959E-11</v>
      </c>
      <c r="C27" s="4" t="s">
        <v>2</v>
      </c>
      <c r="E27" s="13" t="s">
        <v>44</v>
      </c>
      <c r="F27" s="3"/>
      <c r="G27" s="8" t="e">
        <f>-((G24+G25)/2)-(G4/3)+((G24+G25)/2)*SQRT(-3)</f>
        <v>#NUM!</v>
      </c>
      <c r="H27" s="4" t="s">
        <v>2</v>
      </c>
      <c r="N27" s="7" t="s">
        <v>15</v>
      </c>
      <c r="O27" s="9"/>
      <c r="P27" s="8">
        <f>P11*EXP(-B26*B23) + P12*EXP(-B27*B23) + P13*EXP(-B28*B23)</f>
        <v>3.8447219157499168E-16</v>
      </c>
      <c r="Q27" s="4" t="s">
        <v>74</v>
      </c>
    </row>
    <row r="28" spans="1:17" ht="35.25" customHeight="1" x14ac:dyDescent="0.25">
      <c r="A28" s="18" t="s">
        <v>49</v>
      </c>
      <c r="B28" s="19">
        <f>ABS(IF(G10&lt;0,G16,IF(G10=0,G21,G28)))</f>
        <v>0.40000000799999991</v>
      </c>
      <c r="C28" s="4" t="s">
        <v>2</v>
      </c>
      <c r="E28" s="13" t="s">
        <v>45</v>
      </c>
      <c r="F28" s="3"/>
      <c r="G28" s="8" t="e">
        <f>-((G24+G25)/2)-(G4/3)-((G24+G25)/2)*SQRT(-3)</f>
        <v>#NUM!</v>
      </c>
      <c r="H28" s="4" t="s">
        <v>2</v>
      </c>
      <c r="N28" s="7" t="s">
        <v>53</v>
      </c>
      <c r="O28" s="9"/>
      <c r="P28" s="8">
        <f>P15*EXP(-B26*B23) + P16*EXP(-B27*B23) + P17*EXP(-B28*B23)</f>
        <v>3.921616393220769E-8</v>
      </c>
      <c r="Q28" s="4" t="s">
        <v>74</v>
      </c>
    </row>
    <row r="29" spans="1:17" ht="35.25" customHeight="1" x14ac:dyDescent="0.25">
      <c r="A29" s="1"/>
    </row>
    <row r="30" spans="1:17" ht="35.25" customHeight="1" x14ac:dyDescent="0.25">
      <c r="A30" s="1"/>
      <c r="B30" s="6" t="s">
        <v>95</v>
      </c>
      <c r="E30" s="4"/>
      <c r="F30" s="6" t="s">
        <v>64</v>
      </c>
      <c r="N30" s="4"/>
      <c r="O30" s="6" t="s">
        <v>10</v>
      </c>
      <c r="Q30" s="4"/>
    </row>
    <row r="31" spans="1:17" ht="35.25" customHeight="1" x14ac:dyDescent="0.25">
      <c r="A31" s="4" t="s">
        <v>103</v>
      </c>
      <c r="B31" s="5">
        <f>B3/B4</f>
        <v>0.01</v>
      </c>
      <c r="C31" s="4"/>
      <c r="E31" s="13">
        <f xml:space="preserve"> (1- EXP(-B26*B23))</f>
        <v>1</v>
      </c>
      <c r="F31" s="2"/>
      <c r="G31" s="8">
        <f>(P3/B26)*E31</f>
        <v>-9.8039215535503033</v>
      </c>
      <c r="N31" s="7"/>
      <c r="O31" s="9"/>
      <c r="P31" s="8">
        <f>(P3/B26)*(1-EXP(-B26*B23)) + (P4/B27)*(1-EXP(-B27*B23))+ (P5/B28)*(1-EXP(-B28*B23))</f>
        <v>-9.8039407771593652</v>
      </c>
      <c r="Q31" s="4" t="s">
        <v>0</v>
      </c>
    </row>
    <row r="32" spans="1:17" ht="35.25" customHeight="1" x14ac:dyDescent="0.25">
      <c r="A32" s="4" t="s">
        <v>104</v>
      </c>
      <c r="B32" s="5">
        <f>B6/B7</f>
        <v>1</v>
      </c>
      <c r="C32" s="4"/>
      <c r="E32" s="13">
        <f xml:space="preserve"> (1- EXP(-B27*B23))</f>
        <v>3.9216185077073362E-8</v>
      </c>
      <c r="F32" s="2"/>
      <c r="G32" s="8">
        <f>(P4/B27)*E32</f>
        <v>-1.9223610332370427E-5</v>
      </c>
      <c r="N32" s="7"/>
      <c r="O32" s="9"/>
      <c r="P32" s="8">
        <f>(P7/B26)*(1-EXP(-B26*B23)) + (P8/B27)*(1-EXP(-B27*B23))+ (P9/B28)*(1-EXP(-B28*B23))</f>
        <v>9.8039211767674601</v>
      </c>
      <c r="Q32" s="4" t="s">
        <v>0</v>
      </c>
    </row>
    <row r="33" spans="1:17" ht="35.25" customHeight="1" x14ac:dyDescent="0.25">
      <c r="A33" s="4" t="s">
        <v>105</v>
      </c>
      <c r="B33" s="5">
        <f>B9/B10</f>
        <v>1</v>
      </c>
      <c r="C33" s="4"/>
      <c r="E33" s="13">
        <f xml:space="preserve"> (1- EXP(-B28*B23))</f>
        <v>1</v>
      </c>
      <c r="F33" s="2"/>
      <c r="G33" s="8">
        <f>(P5/B28)*E33</f>
        <v>1.2697085621925419E-12</v>
      </c>
      <c r="N33" s="7"/>
      <c r="O33" s="9"/>
      <c r="P33" s="8">
        <f>(P11/B26)*(1-EXP(-B26*B23)) + (P12/B27)*(1-EXP(-B27*B23))+ (P13/B28)*(1-EXP(-B28*B23))</f>
        <v>9.8039404849636811E-8</v>
      </c>
      <c r="Q33" s="4" t="s">
        <v>0</v>
      </c>
    </row>
    <row r="34" spans="1:17" ht="35.25" customHeight="1" x14ac:dyDescent="0.25">
      <c r="A34" s="1"/>
      <c r="N34" s="7"/>
      <c r="O34" s="9"/>
      <c r="P34" s="8">
        <f>(P15/B26)*(1-EXP(-B26*B23)) + (P16/B27)*(1-EXP(-B27*B23))+ (P17/B28)*(1-EXP(-B28*B23))</f>
        <v>1.9502352490563302E-5</v>
      </c>
      <c r="Q34" s="4" t="s">
        <v>0</v>
      </c>
    </row>
    <row r="35" spans="1:17" ht="35.25" customHeight="1" x14ac:dyDescent="0.25">
      <c r="A35" s="4" t="s">
        <v>94</v>
      </c>
      <c r="B35" s="5">
        <f>B3</f>
        <v>50</v>
      </c>
      <c r="C35" s="4" t="s">
        <v>34</v>
      </c>
      <c r="E35" s="13">
        <f xml:space="preserve"> (1- EXP(-B26*B23))</f>
        <v>1</v>
      </c>
      <c r="F35" s="2"/>
      <c r="G35" s="8">
        <f>(P7/B26)*E35</f>
        <v>9.803921561239644</v>
      </c>
    </row>
    <row r="36" spans="1:17" ht="35.25" customHeight="1" x14ac:dyDescent="0.25">
      <c r="A36" s="4" t="s">
        <v>106</v>
      </c>
      <c r="B36" s="5">
        <f>B6*B31</f>
        <v>4.0000000000000001E-8</v>
      </c>
      <c r="C36" s="4" t="s">
        <v>34</v>
      </c>
      <c r="E36" s="13">
        <f xml:space="preserve"> (1- EXP(-B27*B23))</f>
        <v>3.9216185077073362E-8</v>
      </c>
      <c r="F36" s="2"/>
      <c r="G36" s="8">
        <f>(P8/B26)*E36</f>
        <v>-5.9127582306867959E-18</v>
      </c>
      <c r="O36" s="6" t="s">
        <v>73</v>
      </c>
    </row>
    <row r="37" spans="1:17" ht="35.25" customHeight="1" x14ac:dyDescent="0.25">
      <c r="A37" s="4" t="s">
        <v>109</v>
      </c>
      <c r="B37" s="5">
        <f>B9*B31*B32</f>
        <v>4</v>
      </c>
      <c r="C37" s="4" t="s">
        <v>34</v>
      </c>
      <c r="E37" s="13">
        <f xml:space="preserve"> (1- EXP(-B28*B23))</f>
        <v>1</v>
      </c>
      <c r="F37" s="2"/>
      <c r="G37" s="8">
        <f>(P9/B26)*E37</f>
        <v>1.7692489177063687E-15</v>
      </c>
      <c r="N37" s="22" t="s">
        <v>90</v>
      </c>
      <c r="O37" s="10"/>
      <c r="P37" s="8">
        <f>P31+P32+P33+P34</f>
        <v>-9.6595162966429948E-15</v>
      </c>
      <c r="Q37" s="4"/>
    </row>
    <row r="38" spans="1:17" ht="35.25" customHeight="1" x14ac:dyDescent="0.25">
      <c r="A38" s="1"/>
    </row>
    <row r="39" spans="1:17" ht="35.25" customHeight="1" x14ac:dyDescent="0.25">
      <c r="A39" s="4" t="s">
        <v>107</v>
      </c>
      <c r="B39" s="5">
        <f>B17</f>
        <v>500</v>
      </c>
      <c r="C39" s="4" t="s">
        <v>102</v>
      </c>
      <c r="E39" s="13">
        <f xml:space="preserve"> (1- EXP(-B26*B23))</f>
        <v>1</v>
      </c>
      <c r="F39" s="2"/>
      <c r="G39" s="8">
        <f>(P11/B26)*E39</f>
        <v>-8.3437630315383576E-9</v>
      </c>
    </row>
    <row r="40" spans="1:17" ht="35.25" customHeight="1" x14ac:dyDescent="0.25">
      <c r="A40" s="4" t="s">
        <v>108</v>
      </c>
      <c r="B40" s="5">
        <f>B18*B31</f>
        <v>10</v>
      </c>
      <c r="C40" s="4" t="s">
        <v>102</v>
      </c>
      <c r="E40" s="13">
        <f xml:space="preserve"> (1- EXP(-B27*B23))</f>
        <v>3.9216185077073362E-8</v>
      </c>
      <c r="F40" s="2"/>
      <c r="G40" s="8">
        <f>(P12/B27)*E40</f>
        <v>1.9223609951667564E-13</v>
      </c>
    </row>
    <row r="41" spans="1:17" ht="35.25" customHeight="1" x14ac:dyDescent="0.25">
      <c r="A41" s="4" t="s">
        <v>110</v>
      </c>
      <c r="B41" s="5">
        <f>B19*B31*B32</f>
        <v>10</v>
      </c>
      <c r="C41" s="4" t="s">
        <v>102</v>
      </c>
      <c r="E41" s="13">
        <f xml:space="preserve"> (1- EXP(-B28*B23))</f>
        <v>1</v>
      </c>
      <c r="F41" s="2"/>
      <c r="G41" s="8">
        <f>(P13/B27)*E41</f>
        <v>542.54627499049195</v>
      </c>
    </row>
    <row r="42" spans="1:17" ht="35.25" customHeight="1" x14ac:dyDescent="0.25">
      <c r="A42" s="4" t="s">
        <v>111</v>
      </c>
      <c r="B42" s="5">
        <f>B20*B31*B32*B33</f>
        <v>1000000000</v>
      </c>
      <c r="C42" s="4" t="s">
        <v>102</v>
      </c>
    </row>
    <row r="43" spans="1:17" ht="35.25" customHeight="1" x14ac:dyDescent="0.25">
      <c r="E43" s="13">
        <f xml:space="preserve"> (1- EXP(-B26*B23))</f>
        <v>1</v>
      </c>
      <c r="F43" s="2"/>
      <c r="G43" s="8">
        <f>(P15/B26)*E35</f>
        <v>6.5442079683980046E-10</v>
      </c>
    </row>
    <row r="44" spans="1:17" ht="35.25" customHeight="1" x14ac:dyDescent="0.25">
      <c r="E44" s="13">
        <f xml:space="preserve"> (1- EXP(-B27*B23))</f>
        <v>3.9216185077073362E-8</v>
      </c>
      <c r="F44" s="2"/>
      <c r="G44" s="8">
        <f>(P16/B27)*E36</f>
        <v>1.9608082346480189E-5</v>
      </c>
    </row>
    <row r="45" spans="1:17" ht="35.25" customHeight="1" x14ac:dyDescent="0.25">
      <c r="E45" s="13">
        <f xml:space="preserve"> (1- EXP(-B28*B23))</f>
        <v>1</v>
      </c>
      <c r="F45" s="2"/>
      <c r="G45" s="8">
        <f>(P17/B28)*E37</f>
        <v>-1.0638427671372807E-7</v>
      </c>
    </row>
  </sheetData>
  <autoFilter ref="N24:Q28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2"/>
  <sheetViews>
    <sheetView workbookViewId="0">
      <selection activeCell="C999" sqref="C999"/>
    </sheetView>
  </sheetViews>
  <sheetFormatPr baseColWidth="10" defaultRowHeight="15" x14ac:dyDescent="0.25"/>
  <cols>
    <col min="1" max="1" width="18.7109375" style="4" customWidth="1"/>
    <col min="2" max="2" width="3.28515625" customWidth="1"/>
    <col min="4" max="4" width="11.42578125" style="19"/>
    <col min="5" max="5" width="3.42578125" style="5" customWidth="1"/>
    <col min="6" max="6" width="15" style="8" customWidth="1"/>
    <col min="7" max="7" width="11.42578125" style="21"/>
    <col min="8" max="8" width="3.28515625" customWidth="1"/>
    <col min="9" max="9" width="13.7109375" style="8" customWidth="1"/>
    <col min="10" max="10" width="11.42578125" style="21"/>
    <col min="11" max="11" width="3.28515625" customWidth="1"/>
    <col min="12" max="12" width="14.85546875" style="8" customWidth="1"/>
    <col min="13" max="13" width="11.42578125" style="21"/>
    <col min="14" max="14" width="3.28515625" customWidth="1"/>
    <col min="15" max="15" width="13.5703125" style="8" customWidth="1"/>
    <col min="16" max="16" width="11.42578125" style="21"/>
  </cols>
  <sheetData>
    <row r="1" spans="1:16" x14ac:dyDescent="0.25">
      <c r="D1" s="4"/>
      <c r="E1"/>
      <c r="F1" s="4"/>
      <c r="G1" s="4"/>
      <c r="I1" s="4"/>
      <c r="J1" s="4"/>
      <c r="K1" s="4" t="s">
        <v>85</v>
      </c>
      <c r="L1" s="4"/>
      <c r="M1" s="4"/>
      <c r="O1" s="4"/>
      <c r="P1" s="4"/>
    </row>
    <row r="2" spans="1:16" x14ac:dyDescent="0.25">
      <c r="A2" s="4" t="s">
        <v>75</v>
      </c>
      <c r="D2" s="19" t="s">
        <v>76</v>
      </c>
      <c r="F2" s="8" t="s">
        <v>77</v>
      </c>
      <c r="G2" s="21" t="s">
        <v>79</v>
      </c>
      <c r="I2" s="8" t="s">
        <v>78</v>
      </c>
      <c r="J2" s="21" t="s">
        <v>80</v>
      </c>
      <c r="L2" s="8" t="s">
        <v>81</v>
      </c>
      <c r="M2" s="21" t="s">
        <v>82</v>
      </c>
      <c r="O2" s="8" t="s">
        <v>83</v>
      </c>
      <c r="P2" s="21" t="s">
        <v>84</v>
      </c>
    </row>
    <row r="3" spans="1:16" x14ac:dyDescent="0.25">
      <c r="A3" s="4">
        <v>1</v>
      </c>
      <c r="D3" s="19">
        <f>A3*0.001 *Systeme!$G$4</f>
        <v>0.5</v>
      </c>
      <c r="F3" s="8">
        <f>('DGL 4'!$P$3/'DGL 4'!$B$26)*(1-EXP(-'DGL 4'!$B$26*D3)) + ('DGL 4'!$P$4/'DGL 4'!$B$27)*(1-EXP(-'DGL 4'!$B$27*D3))+ ('DGL 4'!$P$5/'DGL 4'!$B$28)*(1-EXP(-'DGL 4'!$B$28*D3))</f>
        <v>-9.0384150460288559</v>
      </c>
      <c r="G3" s="21">
        <f>(F3+Systeme!$C$20)/Systeme!$C$17</f>
        <v>0.98192316990794237</v>
      </c>
      <c r="I3" s="8">
        <f>('DGL 4'!$P$7/'DGL 4'!$B$26)*(1-EXP(-'DGL 4'!$B$26*D3)) + ('DGL 4'!$P$8/'DGL 4'!$B$27)*(1-EXP(-'DGL 4'!$B$27*D3))+ ('DGL 4'!$P$9/'DGL 4'!$B$28)*(1-EXP(-'DGL 4'!$B$28*D3))</f>
        <v>9.0384150335099491</v>
      </c>
      <c r="J3" s="21">
        <f>(I3+Systeme!$K$20)/Systeme!$K$17</f>
        <v>9.0384150335099493E-3</v>
      </c>
      <c r="L3" s="8">
        <f>-(F3+I3+O3)</f>
        <v>1.1591699606822777E-8</v>
      </c>
      <c r="M3" s="21">
        <f>(L3+Systeme!$S$20)/Systeme!$S$17</f>
        <v>1.1591699606822777E-11</v>
      </c>
      <c r="O3" s="8">
        <f>('DGL 4'!$P$15/'DGL 4'!$B$26)*(1-EXP(-'DGL 4'!$B$26*D3)) + ('DGL 4'!$P$16/'DGL 4'!$B$27)*(1-EXP(-'DGL 4'!$B$27*D3))+ ('DGL 4'!$P$17/'DGL 4'!$B$28)*(1-EXP(-'DGL 4'!$B$28*D3))</f>
        <v>9.2720719327359771E-10</v>
      </c>
      <c r="P3" s="21">
        <f>(O3+Systeme!$AA$20)/Systeme!$AA$17</f>
        <v>9.272071932735977E-21</v>
      </c>
    </row>
    <row r="4" spans="1:16" x14ac:dyDescent="0.25">
      <c r="A4" s="4">
        <f>A3+1</f>
        <v>2</v>
      </c>
      <c r="D4" s="19">
        <f>A4*0.001 *Systeme!$G$4</f>
        <v>1</v>
      </c>
      <c r="F4" s="8">
        <f>('DGL 4'!$P$3/'DGL 4'!$B$26)*(1-EXP(-'DGL 4'!$B$26*D4)) + ('DGL 4'!$P$4/'DGL 4'!$B$27)*(1-EXP(-'DGL 4'!$B$27*D4))+ ('DGL 4'!$P$5/'DGL 4'!$B$28)*(1-EXP(-'DGL 4'!$B$28*D4))</f>
        <v>-9.7441495671713128</v>
      </c>
      <c r="G4" s="21">
        <f>(F4+Systeme!$C$20)/Systeme!$C$17</f>
        <v>0.98051170086565742</v>
      </c>
      <c r="I4" s="8">
        <f>('DGL 4'!$P$7/'DGL 4'!$B$26)*(1-EXP(-'DGL 4'!$B$26*D4)) + ('DGL 4'!$P$8/'DGL 4'!$B$27)*(1-EXP(-'DGL 4'!$B$27*D4))+ ('DGL 4'!$P$9/'DGL 4'!$B$28)*(1-EXP(-'DGL 4'!$B$28*D4))</f>
        <v>9.7441495355980337</v>
      </c>
      <c r="J4" s="21">
        <f>(I4+Systeme!$K$20)/Systeme!$K$17</f>
        <v>9.7441495355980335E-3</v>
      </c>
      <c r="L4" s="8">
        <f t="shared" ref="L4:L67" si="0">-(F4+I4+O4)</f>
        <v>2.6779446693083559E-8</v>
      </c>
      <c r="M4" s="21">
        <f>(L4+Systeme!$S$20)/Systeme!$S$17</f>
        <v>2.6779446693083559E-11</v>
      </c>
      <c r="O4" s="8">
        <f>('DGL 4'!$P$15/'DGL 4'!$B$26)*(1-EXP(-'DGL 4'!$B$26*D4)) + ('DGL 4'!$P$16/'DGL 4'!$B$27)*(1-EXP(-'DGL 4'!$B$27*D4))+ ('DGL 4'!$P$17/'DGL 4'!$B$28)*(1-EXP(-'DGL 4'!$B$28*D4))</f>
        <v>4.7938324092202276E-9</v>
      </c>
      <c r="P4" s="21">
        <f>(O4+Systeme!$AA$20)/Systeme!$AA$17</f>
        <v>4.7938324092202275E-20</v>
      </c>
    </row>
    <row r="5" spans="1:16" x14ac:dyDescent="0.25">
      <c r="A5" s="4">
        <f t="shared" ref="A5:A68" si="1">A4+1</f>
        <v>3</v>
      </c>
      <c r="D5" s="19">
        <f>A5*0.001 *Systeme!$G$4</f>
        <v>1.5</v>
      </c>
      <c r="F5" s="8">
        <f>('DGL 4'!$P$3/'DGL 4'!$B$26)*(1-EXP(-'DGL 4'!$B$26*D5)) + ('DGL 4'!$P$4/'DGL 4'!$B$27)*(1-EXP(-'DGL 4'!$B$27*D5))+ ('DGL 4'!$P$5/'DGL 4'!$B$28)*(1-EXP(-'DGL 4'!$B$28*D5))</f>
        <v>-9.7992545119510517</v>
      </c>
      <c r="G5" s="21">
        <f>(F5+Systeme!$C$20)/Systeme!$C$17</f>
        <v>0.98040149097609786</v>
      </c>
      <c r="I5" s="8">
        <f>('DGL 4'!$P$7/'DGL 4'!$B$26)*(1-EXP(-'DGL 4'!$B$26*D5)) + ('DGL 4'!$P$8/'DGL 4'!$B$27)*(1-EXP(-'DGL 4'!$B$27*D5))+ ('DGL 4'!$P$9/'DGL 4'!$B$28)*(1-EXP(-'DGL 4'!$B$28*D5))</f>
        <v>9.7992544608130672</v>
      </c>
      <c r="J5" s="21">
        <f>(I5+Systeme!$K$20)/Systeme!$K$17</f>
        <v>9.7992544608130668E-3</v>
      </c>
      <c r="L5" s="8">
        <f t="shared" si="0"/>
        <v>3.965897550118512E-8</v>
      </c>
      <c r="M5" s="21">
        <f>(L5+Systeme!$S$20)/Systeme!$S$17</f>
        <v>3.9658975501185119E-11</v>
      </c>
      <c r="O5" s="8">
        <f>('DGL 4'!$P$15/'DGL 4'!$B$26)*(1-EXP(-'DGL 4'!$B$26*D5)) + ('DGL 4'!$P$16/'DGL 4'!$B$27)*(1-EXP(-'DGL 4'!$B$27*D5))+ ('DGL 4'!$P$17/'DGL 4'!$B$28)*(1-EXP(-'DGL 4'!$B$28*D5))</f>
        <v>1.1479009012431055E-8</v>
      </c>
      <c r="P5" s="21">
        <f>(O5+Systeme!$AA$20)/Systeme!$AA$17</f>
        <v>1.1479009012431054E-19</v>
      </c>
    </row>
    <row r="6" spans="1:16" x14ac:dyDescent="0.25">
      <c r="A6" s="4">
        <f t="shared" si="1"/>
        <v>4</v>
      </c>
      <c r="D6" s="19">
        <f>A6*0.001 *Systeme!$G$4</f>
        <v>2</v>
      </c>
      <c r="F6" s="8">
        <f>('DGL 4'!$P$3/'DGL 4'!$B$26)*(1-EXP(-'DGL 4'!$B$26*D6)) + ('DGL 4'!$P$4/'DGL 4'!$B$27)*(1-EXP(-'DGL 4'!$B$27*D6))+ ('DGL 4'!$P$5/'DGL 4'!$B$28)*(1-EXP(-'DGL 4'!$B$28*D6))</f>
        <v>-9.8035572155584045</v>
      </c>
      <c r="G6" s="21">
        <f>(F6+Systeme!$C$20)/Systeme!$C$17</f>
        <v>0.98039288556888327</v>
      </c>
      <c r="I6" s="8">
        <f>('DGL 4'!$P$7/'DGL 4'!$B$26)*(1-EXP(-'DGL 4'!$B$26*D6)) + ('DGL 4'!$P$8/'DGL 4'!$B$27)*(1-EXP(-'DGL 4'!$B$27*D6))+ ('DGL 4'!$P$9/'DGL 4'!$B$28)*(1-EXP(-'DGL 4'!$B$28*D6))</f>
        <v>9.8035571448158407</v>
      </c>
      <c r="J6" s="21">
        <f>(I6+Systeme!$K$20)/Systeme!$K$17</f>
        <v>9.8035571448158408E-3</v>
      </c>
      <c r="L6" s="8">
        <f t="shared" si="0"/>
        <v>5.023857701927332E-8</v>
      </c>
      <c r="M6" s="21">
        <f>(L6+Systeme!$S$20)/Systeme!$S$17</f>
        <v>5.023857701927332E-11</v>
      </c>
      <c r="O6" s="8">
        <f>('DGL 4'!$P$15/'DGL 4'!$B$26)*(1-EXP(-'DGL 4'!$B$26*D6)) + ('DGL 4'!$P$16/'DGL 4'!$B$27)*(1-EXP(-'DGL 4'!$B$27*D6))+ ('DGL 4'!$P$17/'DGL 4'!$B$28)*(1-EXP(-'DGL 4'!$B$28*D6))</f>
        <v>2.0503986787629261E-8</v>
      </c>
      <c r="P6" s="21">
        <f>(O6+Systeme!$AA$20)/Systeme!$AA$17</f>
        <v>2.0503986787629261E-19</v>
      </c>
    </row>
    <row r="7" spans="1:16" x14ac:dyDescent="0.25">
      <c r="A7" s="4">
        <f t="shared" si="1"/>
        <v>5</v>
      </c>
      <c r="D7" s="19">
        <f>A7*0.001 *Systeme!$G$4</f>
        <v>2.5</v>
      </c>
      <c r="F7" s="8">
        <f>('DGL 4'!$P$3/'DGL 4'!$B$26)*(1-EXP(-'DGL 4'!$B$26*D7)) + ('DGL 4'!$P$4/'DGL 4'!$B$27)*(1-EXP(-'DGL 4'!$B$27*D7))+ ('DGL 4'!$P$5/'DGL 4'!$B$28)*(1-EXP(-'DGL 4'!$B$28*D7))</f>
        <v>-9.8038931955462232</v>
      </c>
      <c r="G7" s="21">
        <f>(F7+Systeme!$C$20)/Systeme!$C$17</f>
        <v>0.9803922136089076</v>
      </c>
      <c r="I7" s="8">
        <f>('DGL 4'!$P$7/'DGL 4'!$B$26)*(1-EXP(-'DGL 4'!$B$26*D7)) + ('DGL 4'!$P$8/'DGL 4'!$B$27)*(1-EXP(-'DGL 4'!$B$27*D7))+ ('DGL 4'!$P$9/'DGL 4'!$B$28)*(1-EXP(-'DGL 4'!$B$28*D7))</f>
        <v>9.803893105195943</v>
      </c>
      <c r="J7" s="21">
        <f>(I7+Systeme!$K$20)/Systeme!$K$17</f>
        <v>9.8038931051959433E-3</v>
      </c>
      <c r="L7" s="8">
        <f t="shared" si="0"/>
        <v>5.8903136803161629E-8</v>
      </c>
      <c r="M7" s="21">
        <f>(L7+Systeme!$S$20)/Systeme!$S$17</f>
        <v>5.8903136803161626E-11</v>
      </c>
      <c r="O7" s="8">
        <f>('DGL 4'!$P$15/'DGL 4'!$B$26)*(1-EXP(-'DGL 4'!$B$26*D7)) + ('DGL 4'!$P$16/'DGL 4'!$B$27)*(1-EXP(-'DGL 4'!$B$27*D7))+ ('DGL 4'!$P$17/'DGL 4'!$B$28)*(1-EXP(-'DGL 4'!$B$28*D7))</f>
        <v>3.1447143343205739E-8</v>
      </c>
      <c r="P7" s="21">
        <f>(O7+Systeme!$AA$20)/Systeme!$AA$17</f>
        <v>3.1447143343205739E-19</v>
      </c>
    </row>
    <row r="8" spans="1:16" x14ac:dyDescent="0.25">
      <c r="A8" s="4">
        <f t="shared" si="1"/>
        <v>6</v>
      </c>
      <c r="D8" s="19">
        <f>A8*0.001 *Systeme!$G$4</f>
        <v>3</v>
      </c>
      <c r="F8" s="8">
        <f>('DGL 4'!$P$3/'DGL 4'!$B$26)*(1-EXP(-'DGL 4'!$B$26*D8)) + ('DGL 4'!$P$4/'DGL 4'!$B$27)*(1-EXP(-'DGL 4'!$B$27*D8))+ ('DGL 4'!$P$5/'DGL 4'!$B$28)*(1-EXP(-'DGL 4'!$B$28*D8))</f>
        <v>-9.8039194471458888</v>
      </c>
      <c r="G8" s="21">
        <f>(F8+Systeme!$C$20)/Systeme!$C$17</f>
        <v>0.98039216110570815</v>
      </c>
      <c r="I8" s="8">
        <f>('DGL 4'!$P$7/'DGL 4'!$B$26)*(1-EXP(-'DGL 4'!$B$26*D8)) + ('DGL 4'!$P$8/'DGL 4'!$B$27)*(1-EXP(-'DGL 4'!$B$27*D8))+ ('DGL 4'!$P$9/'DGL 4'!$B$28)*(1-EXP(-'DGL 4'!$B$28*D8))</f>
        <v>9.8039193371876312</v>
      </c>
      <c r="J8" s="21">
        <f>(I8+Systeme!$K$20)/Systeme!$K$17</f>
        <v>9.8039193371876315E-3</v>
      </c>
      <c r="L8" s="8">
        <f t="shared" si="0"/>
        <v>6.5997289649505997E-8</v>
      </c>
      <c r="M8" s="21">
        <f>(L8+Systeme!$S$20)/Systeme!$S$17</f>
        <v>6.5997289649506001E-11</v>
      </c>
      <c r="O8" s="8">
        <f>('DGL 4'!$P$15/'DGL 4'!$B$26)*(1-EXP(-'DGL 4'!$B$26*D8)) + ('DGL 4'!$P$16/'DGL 4'!$B$27)*(1-EXP(-'DGL 4'!$B$27*D8))+ ('DGL 4'!$P$17/'DGL 4'!$B$28)*(1-EXP(-'DGL 4'!$B$28*D8))</f>
        <v>4.3960967960781549E-8</v>
      </c>
      <c r="P8" s="21">
        <f>(O8+Systeme!$AA$20)/Systeme!$AA$17</f>
        <v>4.396096796078155E-19</v>
      </c>
    </row>
    <row r="9" spans="1:16" x14ac:dyDescent="0.25">
      <c r="A9" s="4">
        <f t="shared" si="1"/>
        <v>7</v>
      </c>
      <c r="D9" s="19">
        <f>A9*0.001 *Systeme!$G$4</f>
        <v>3.5</v>
      </c>
      <c r="F9" s="8">
        <f>('DGL 4'!$P$3/'DGL 4'!$B$26)*(1-EXP(-'DGL 4'!$B$26*D9)) + ('DGL 4'!$P$4/'DGL 4'!$B$27)*(1-EXP(-'DGL 4'!$B$27*D9))+ ('DGL 4'!$P$5/'DGL 4'!$B$28)*(1-EXP(-'DGL 4'!$B$28*D9))</f>
        <v>-9.8039215146370555</v>
      </c>
      <c r="G9" s="21">
        <f>(F9+Systeme!$C$20)/Systeme!$C$17</f>
        <v>0.9803921569707259</v>
      </c>
      <c r="I9" s="8">
        <f>('DGL 4'!$P$7/'DGL 4'!$B$26)*(1-EXP(-'DGL 4'!$B$26*D9)) + ('DGL 4'!$P$8/'DGL 4'!$B$27)*(1-EXP(-'DGL 4'!$B$27*D9))+ ('DGL 4'!$P$9/'DGL 4'!$B$28)*(1-EXP(-'DGL 4'!$B$28*D9))</f>
        <v>9.803921385070792</v>
      </c>
      <c r="J9" s="21">
        <f>(I9+Systeme!$K$20)/Systeme!$K$17</f>
        <v>9.8039213850707914E-3</v>
      </c>
      <c r="L9" s="8">
        <f t="shared" si="0"/>
        <v>7.1805501364802907E-8</v>
      </c>
      <c r="M9" s="21">
        <f>(L9+Systeme!$S$20)/Systeme!$S$17</f>
        <v>7.1805501364802912E-11</v>
      </c>
      <c r="O9" s="8">
        <f>('DGL 4'!$P$15/'DGL 4'!$B$26)*(1-EXP(-'DGL 4'!$B$26*D9)) + ('DGL 4'!$P$16/'DGL 4'!$B$27)*(1-EXP(-'DGL 4'!$B$27*D9))+ ('DGL 4'!$P$17/'DGL 4'!$B$28)*(1-EXP(-'DGL 4'!$B$28*D9))</f>
        <v>5.7760762131114249E-8</v>
      </c>
      <c r="P9" s="21">
        <f>(O9+Systeme!$AA$20)/Systeme!$AA$17</f>
        <v>5.7760762131114249E-19</v>
      </c>
    </row>
    <row r="10" spans="1:16" x14ac:dyDescent="0.25">
      <c r="A10" s="4">
        <f t="shared" si="1"/>
        <v>8</v>
      </c>
      <c r="D10" s="19">
        <f>A10*0.001 *Systeme!$G$4</f>
        <v>4</v>
      </c>
      <c r="F10" s="8">
        <f>('DGL 4'!$P$3/'DGL 4'!$B$26)*(1-EXP(-'DGL 4'!$B$26*D10)) + ('DGL 4'!$P$4/'DGL 4'!$B$27)*(1-EXP(-'DGL 4'!$B$27*D10))+ ('DGL 4'!$P$5/'DGL 4'!$B$28)*(1-EXP(-'DGL 4'!$B$28*D10))</f>
        <v>-9.8039216937927591</v>
      </c>
      <c r="G10" s="21">
        <f>(F10+Systeme!$C$20)/Systeme!$C$17</f>
        <v>0.98039215661241452</v>
      </c>
      <c r="I10" s="8">
        <f>('DGL 4'!$P$7/'DGL 4'!$B$26)*(1-EXP(-'DGL 4'!$B$26*D10)) + ('DGL 4'!$P$8/'DGL 4'!$B$27)*(1-EXP(-'DGL 4'!$B$27*D10))+ ('DGL 4'!$P$9/'DGL 4'!$B$28)*(1-EXP(-'DGL 4'!$B$28*D10))</f>
        <v>9.8039215446184667</v>
      </c>
      <c r="J10" s="21">
        <f>(I10+Systeme!$K$20)/Systeme!$K$17</f>
        <v>9.8039215446184668E-3</v>
      </c>
      <c r="L10" s="8">
        <f t="shared" si="0"/>
        <v>7.6560872160947819E-8</v>
      </c>
      <c r="M10" s="21">
        <f>(L10+Systeme!$S$20)/Systeme!$S$17</f>
        <v>7.6560872160947819E-11</v>
      </c>
      <c r="O10" s="8">
        <f>('DGL 4'!$P$15/'DGL 4'!$B$26)*(1-EXP(-'DGL 4'!$B$26*D10)) + ('DGL 4'!$P$16/'DGL 4'!$B$27)*(1-EXP(-'DGL 4'!$B$27*D10))+ ('DGL 4'!$P$17/'DGL 4'!$B$28)*(1-EXP(-'DGL 4'!$B$28*D10))</f>
        <v>7.2613420313237857E-8</v>
      </c>
      <c r="P10" s="21">
        <f>(O10+Systeme!$AA$20)/Systeme!$AA$17</f>
        <v>7.2613420313237854E-19</v>
      </c>
    </row>
    <row r="11" spans="1:16" x14ac:dyDescent="0.25">
      <c r="A11" s="4">
        <f t="shared" si="1"/>
        <v>9</v>
      </c>
      <c r="D11" s="19">
        <f>A11*0.001 *Systeme!$G$4</f>
        <v>4.5000000000000009</v>
      </c>
      <c r="F11" s="8">
        <f>('DGL 4'!$P$3/'DGL 4'!$B$26)*(1-EXP(-'DGL 4'!$B$26*D11)) + ('DGL 4'!$P$4/'DGL 4'!$B$27)*(1-EXP(-'DGL 4'!$B$27*D11))+ ('DGL 4'!$P$5/'DGL 4'!$B$28)*(1-EXP(-'DGL 4'!$B$28*D11))</f>
        <v>-9.8039217255040914</v>
      </c>
      <c r="G11" s="21">
        <f>(F11+Systeme!$C$20)/Systeme!$C$17</f>
        <v>0.98039215654899181</v>
      </c>
      <c r="I11" s="8">
        <f>('DGL 4'!$P$7/'DGL 4'!$B$26)*(1-EXP(-'DGL 4'!$B$26*D11)) + ('DGL 4'!$P$8/'DGL 4'!$B$27)*(1-EXP(-'DGL 4'!$B$27*D11))+ ('DGL 4'!$P$9/'DGL 4'!$B$28)*(1-EXP(-'DGL 4'!$B$28*D11))</f>
        <v>9.8039215567217646</v>
      </c>
      <c r="J11" s="21">
        <f>(I11+Systeme!$K$20)/Systeme!$K$17</f>
        <v>9.8039215567217643E-3</v>
      </c>
      <c r="L11" s="8">
        <f t="shared" si="0"/>
        <v>8.0454236050991605E-8</v>
      </c>
      <c r="M11" s="21">
        <f>(L11+Systeme!$S$20)/Systeme!$S$17</f>
        <v>8.0454236050991607E-11</v>
      </c>
      <c r="O11" s="8">
        <f>('DGL 4'!$P$15/'DGL 4'!$B$26)*(1-EXP(-'DGL 4'!$B$26*D11)) + ('DGL 4'!$P$16/'DGL 4'!$B$27)*(1-EXP(-'DGL 4'!$B$27*D11))+ ('DGL 4'!$P$17/'DGL 4'!$B$28)*(1-EXP(-'DGL 4'!$B$28*D11))</f>
        <v>8.8328090730533112E-8</v>
      </c>
      <c r="P11" s="21">
        <f>(O11+Systeme!$AA$20)/Systeme!$AA$17</f>
        <v>8.8328090730533111E-19</v>
      </c>
    </row>
    <row r="12" spans="1:16" x14ac:dyDescent="0.25">
      <c r="A12" s="4">
        <f t="shared" si="1"/>
        <v>10</v>
      </c>
      <c r="D12" s="19">
        <f>A12*0.001 *Systeme!$G$4</f>
        <v>5</v>
      </c>
      <c r="F12" s="8">
        <f>('DGL 4'!$P$3/'DGL 4'!$B$26)*(1-EXP(-'DGL 4'!$B$26*D12)) + ('DGL 4'!$P$4/'DGL 4'!$B$27)*(1-EXP(-'DGL 4'!$B$27*D12))+ ('DGL 4'!$P$5/'DGL 4'!$B$28)*(1-EXP(-'DGL 4'!$B$28*D12))</f>
        <v>-9.8039217457027306</v>
      </c>
      <c r="G12" s="21">
        <f>(F12+Systeme!$C$20)/Systeme!$C$17</f>
        <v>0.98039215650859457</v>
      </c>
      <c r="I12" s="8">
        <f>('DGL 4'!$P$7/'DGL 4'!$B$26)*(1-EXP(-'DGL 4'!$B$26*D12)) + ('DGL 4'!$P$8/'DGL 4'!$B$27)*(1-EXP(-'DGL 4'!$B$27*D12))+ ('DGL 4'!$P$9/'DGL 4'!$B$28)*(1-EXP(-'DGL 4'!$B$28*D12))</f>
        <v>9.8039215573123588</v>
      </c>
      <c r="J12" s="21">
        <f>(I12+Systeme!$K$20)/Systeme!$K$17</f>
        <v>9.8039215573123596E-3</v>
      </c>
      <c r="L12" s="8">
        <f t="shared" si="0"/>
        <v>8.3641854668245377E-8</v>
      </c>
      <c r="M12" s="21">
        <f>(L12+Systeme!$S$20)/Systeme!$S$17</f>
        <v>8.3641854668245373E-11</v>
      </c>
      <c r="O12" s="8">
        <f>('DGL 4'!$P$15/'DGL 4'!$B$26)*(1-EXP(-'DGL 4'!$B$26*D12)) + ('DGL 4'!$P$16/'DGL 4'!$B$27)*(1-EXP(-'DGL 4'!$B$27*D12))+ ('DGL 4'!$P$17/'DGL 4'!$B$28)*(1-EXP(-'DGL 4'!$B$28*D12))</f>
        <v>1.0474851707875942E-7</v>
      </c>
      <c r="P12" s="21">
        <f>(O12+Systeme!$AA$20)/Systeme!$AA$17</f>
        <v>1.0474851707875942E-18</v>
      </c>
    </row>
    <row r="13" spans="1:16" x14ac:dyDescent="0.25">
      <c r="A13" s="4">
        <f t="shared" si="1"/>
        <v>11</v>
      </c>
      <c r="D13" s="19">
        <f>A13*0.001 *Systeme!$G$4</f>
        <v>5.5</v>
      </c>
      <c r="F13" s="8">
        <f>('DGL 4'!$P$3/'DGL 4'!$B$26)*(1-EXP(-'DGL 4'!$B$26*D13)) + ('DGL 4'!$P$4/'DGL 4'!$B$27)*(1-EXP(-'DGL 4'!$B$27*D13))+ ('DGL 4'!$P$5/'DGL 4'!$B$28)*(1-EXP(-'DGL 4'!$B$28*D13))</f>
        <v>-9.8039217650024426</v>
      </c>
      <c r="G13" s="21">
        <f>(F13+Systeme!$C$20)/Systeme!$C$17</f>
        <v>0.98039215646999511</v>
      </c>
      <c r="I13" s="8">
        <f>('DGL 4'!$P$7/'DGL 4'!$B$26)*(1-EXP(-'DGL 4'!$B$26*D13)) + ('DGL 4'!$P$8/'DGL 4'!$B$27)*(1-EXP(-'DGL 4'!$B$27*D13))+ ('DGL 4'!$P$9/'DGL 4'!$B$28)*(1-EXP(-'DGL 4'!$B$28*D13))</f>
        <v>9.8039215570040206</v>
      </c>
      <c r="J13" s="21">
        <f>(I13+Systeme!$K$20)/Systeme!$K$17</f>
        <v>9.8039215570040212E-3</v>
      </c>
      <c r="L13" s="8">
        <f t="shared" si="0"/>
        <v>8.6251654531491402E-8</v>
      </c>
      <c r="M13" s="21">
        <f>(L13+Systeme!$S$20)/Systeme!$S$17</f>
        <v>8.6251654531491407E-11</v>
      </c>
      <c r="O13" s="8">
        <f>('DGL 4'!$P$15/'DGL 4'!$B$26)*(1-EXP(-'DGL 4'!$B$26*D13)) + ('DGL 4'!$P$16/'DGL 4'!$B$27)*(1-EXP(-'DGL 4'!$B$27*D13))+ ('DGL 4'!$P$17/'DGL 4'!$B$28)*(1-EXP(-'DGL 4'!$B$28*D13))</f>
        <v>1.2174676751006398E-7</v>
      </c>
      <c r="P13" s="21">
        <f>(O13+Systeme!$AA$20)/Systeme!$AA$17</f>
        <v>1.2174676751006398E-18</v>
      </c>
    </row>
    <row r="14" spans="1:16" x14ac:dyDescent="0.25">
      <c r="A14" s="4">
        <f t="shared" si="1"/>
        <v>12</v>
      </c>
      <c r="D14" s="19">
        <f>A14*0.001 *Systeme!$G$4</f>
        <v>6</v>
      </c>
      <c r="F14" s="8">
        <f>('DGL 4'!$P$3/'DGL 4'!$B$26)*(1-EXP(-'DGL 4'!$B$26*D14)) + ('DGL 4'!$P$4/'DGL 4'!$B$27)*(1-EXP(-'DGL 4'!$B$27*D14))+ ('DGL 4'!$P$5/'DGL 4'!$B$28)*(1-EXP(-'DGL 4'!$B$28*D14))</f>
        <v>-9.8039217842319726</v>
      </c>
      <c r="G14" s="21">
        <f>(F14+Systeme!$C$20)/Systeme!$C$17</f>
        <v>0.98039215643153599</v>
      </c>
      <c r="I14" s="8">
        <f>('DGL 4'!$P$7/'DGL 4'!$B$26)*(1-EXP(-'DGL 4'!$B$26*D14)) + ('DGL 4'!$P$8/'DGL 4'!$B$27)*(1-EXP(-'DGL 4'!$B$27*D14))+ ('DGL 4'!$P$9/'DGL 4'!$B$28)*(1-EXP(-'DGL 4'!$B$28*D14))</f>
        <v>9.8039215566254949</v>
      </c>
      <c r="J14" s="21">
        <f>(I14+Systeme!$K$20)/Systeme!$K$17</f>
        <v>9.8039215566254941E-3</v>
      </c>
      <c r="L14" s="8">
        <f t="shared" si="0"/>
        <v>8.8388377378970589E-8</v>
      </c>
      <c r="M14" s="21">
        <f>(L14+Systeme!$S$20)/Systeme!$S$17</f>
        <v>8.8388377378970592E-11</v>
      </c>
      <c r="O14" s="8">
        <f>('DGL 4'!$P$15/'DGL 4'!$B$26)*(1-EXP(-'DGL 4'!$B$26*D14)) + ('DGL 4'!$P$16/'DGL 4'!$B$27)*(1-EXP(-'DGL 4'!$B$27*D14))+ ('DGL 4'!$P$17/'DGL 4'!$B$28)*(1-EXP(-'DGL 4'!$B$28*D14))</f>
        <v>1.3921810028620591E-7</v>
      </c>
      <c r="P14" s="21">
        <f>(O14+Systeme!$AA$20)/Systeme!$AA$17</f>
        <v>1.392181002862059E-18</v>
      </c>
    </row>
    <row r="15" spans="1:16" x14ac:dyDescent="0.25">
      <c r="A15" s="4">
        <f t="shared" si="1"/>
        <v>13</v>
      </c>
      <c r="D15" s="19">
        <f>A15*0.001 *Systeme!$G$4</f>
        <v>6.5000000000000009</v>
      </c>
      <c r="F15" s="8">
        <f>('DGL 4'!$P$3/'DGL 4'!$B$26)*(1-EXP(-'DGL 4'!$B$26*D15)) + ('DGL 4'!$P$4/'DGL 4'!$B$27)*(1-EXP(-'DGL 4'!$B$27*D15))+ ('DGL 4'!$P$5/'DGL 4'!$B$28)*(1-EXP(-'DGL 4'!$B$28*D15))</f>
        <v>-9.8039218034560278</v>
      </c>
      <c r="G15" s="21">
        <f>(F15+Systeme!$C$20)/Systeme!$C$17</f>
        <v>0.98039215639308797</v>
      </c>
      <c r="I15" s="8">
        <f>('DGL 4'!$P$7/'DGL 4'!$B$26)*(1-EXP(-'DGL 4'!$B$26*D15)) + ('DGL 4'!$P$8/'DGL 4'!$B$27)*(1-EXP(-'DGL 4'!$B$27*D15))+ ('DGL 4'!$P$9/'DGL 4'!$B$28)*(1-EXP(-'DGL 4'!$B$28*D15))</f>
        <v>9.8039215562414874</v>
      </c>
      <c r="J15" s="21">
        <f>(I15+Systeme!$K$20)/Systeme!$K$17</f>
        <v>9.8039215562414871E-3</v>
      </c>
      <c r="L15" s="8">
        <f t="shared" si="0"/>
        <v>9.0137780268966371E-8</v>
      </c>
      <c r="M15" s="21">
        <f>(L15+Systeme!$S$20)/Systeme!$S$17</f>
        <v>9.0137780268966368E-11</v>
      </c>
      <c r="O15" s="8">
        <f>('DGL 4'!$P$15/'DGL 4'!$B$26)*(1-EXP(-'DGL 4'!$B$26*D15)) + ('DGL 4'!$P$16/'DGL 4'!$B$27)*(1-EXP(-'DGL 4'!$B$27*D15))+ ('DGL 4'!$P$17/'DGL 4'!$B$28)*(1-EXP(-'DGL 4'!$B$28*D15))</f>
        <v>1.570767601252586E-7</v>
      </c>
      <c r="P15" s="21">
        <f>(O15+Systeme!$AA$20)/Systeme!$AA$17</f>
        <v>1.570767601252586E-18</v>
      </c>
    </row>
    <row r="16" spans="1:16" x14ac:dyDescent="0.25">
      <c r="A16" s="4">
        <f t="shared" si="1"/>
        <v>14</v>
      </c>
      <c r="D16" s="19">
        <f>A16*0.001 *Systeme!$G$4</f>
        <v>7</v>
      </c>
      <c r="F16" s="8">
        <f>('DGL 4'!$P$3/'DGL 4'!$B$26)*(1-EXP(-'DGL 4'!$B$26*D16)) + ('DGL 4'!$P$4/'DGL 4'!$B$27)*(1-EXP(-'DGL 4'!$B$27*D16))+ ('DGL 4'!$P$5/'DGL 4'!$B$28)*(1-EXP(-'DGL 4'!$B$28*D16))</f>
        <v>-9.8039218226796585</v>
      </c>
      <c r="G16" s="21">
        <f>(F16+Systeme!$C$20)/Systeme!$C$17</f>
        <v>0.98039215635464061</v>
      </c>
      <c r="I16" s="8">
        <f>('DGL 4'!$P$7/'DGL 4'!$B$26)*(1-EXP(-'DGL 4'!$B$26*D16)) + ('DGL 4'!$P$8/'DGL 4'!$B$27)*(1-EXP(-'DGL 4'!$B$27*D16))+ ('DGL 4'!$P$9/'DGL 4'!$B$28)*(1-EXP(-'DGL 4'!$B$28*D16))</f>
        <v>9.8039215558570501</v>
      </c>
      <c r="J16" s="21">
        <f>(I16+Systeme!$K$20)/Systeme!$K$17</f>
        <v>9.8039215558570498E-3</v>
      </c>
      <c r="L16" s="8">
        <f t="shared" si="0"/>
        <v>9.1570071911396425E-8</v>
      </c>
      <c r="M16" s="21">
        <f>(L16+Systeme!$S$20)/Systeme!$S$17</f>
        <v>9.1570071911396422E-11</v>
      </c>
      <c r="O16" s="8">
        <f>('DGL 4'!$P$15/'DGL 4'!$B$26)*(1-EXP(-'DGL 4'!$B$26*D16)) + ('DGL 4'!$P$16/'DGL 4'!$B$27)*(1-EXP(-'DGL 4'!$B$27*D16))+ ('DGL 4'!$P$17/'DGL 4'!$B$28)*(1-EXP(-'DGL 4'!$B$28*D16))</f>
        <v>1.7525253654094753E-7</v>
      </c>
      <c r="P16" s="21">
        <f>(O16+Systeme!$AA$20)/Systeme!$AA$17</f>
        <v>1.7525253654094754E-18</v>
      </c>
    </row>
    <row r="17" spans="1:16" x14ac:dyDescent="0.25">
      <c r="A17" s="4">
        <f t="shared" si="1"/>
        <v>15</v>
      </c>
      <c r="D17" s="19">
        <f>A17*0.001 *Systeme!$G$4</f>
        <v>7.5</v>
      </c>
      <c r="F17" s="8">
        <f>('DGL 4'!$P$3/'DGL 4'!$B$26)*(1-EXP(-'DGL 4'!$B$26*D17)) + ('DGL 4'!$P$4/'DGL 4'!$B$27)*(1-EXP(-'DGL 4'!$B$27*D17))+ ('DGL 4'!$P$5/'DGL 4'!$B$28)*(1-EXP(-'DGL 4'!$B$28*D17))</f>
        <v>-9.8039218419032572</v>
      </c>
      <c r="G17" s="21">
        <f>(F17+Systeme!$C$20)/Systeme!$C$17</f>
        <v>0.98039215631619347</v>
      </c>
      <c r="I17" s="8">
        <f>('DGL 4'!$P$7/'DGL 4'!$B$26)*(1-EXP(-'DGL 4'!$B$26*D17)) + ('DGL 4'!$P$8/'DGL 4'!$B$27)*(1-EXP(-'DGL 4'!$B$27*D17))+ ('DGL 4'!$P$9/'DGL 4'!$B$28)*(1-EXP(-'DGL 4'!$B$28*D17))</f>
        <v>9.8039215554725825</v>
      </c>
      <c r="J17" s="21">
        <f>(I17+Systeme!$K$20)/Systeme!$K$17</f>
        <v>9.803921555472583E-3</v>
      </c>
      <c r="L17" s="8">
        <f t="shared" si="0"/>
        <v>9.2742728684905274E-8</v>
      </c>
      <c r="M17" s="21">
        <f>(L17+Systeme!$S$20)/Systeme!$S$17</f>
        <v>9.2742728684905268E-11</v>
      </c>
      <c r="O17" s="8">
        <f>('DGL 4'!$P$15/'DGL 4'!$B$26)*(1-EXP(-'DGL 4'!$B$26*D17)) + ('DGL 4'!$P$16/'DGL 4'!$B$27)*(1-EXP(-'DGL 4'!$B$27*D17))+ ('DGL 4'!$P$17/'DGL 4'!$B$28)*(1-EXP(-'DGL 4'!$B$28*D17))</f>
        <v>1.9368794604920083E-7</v>
      </c>
      <c r="P17" s="21">
        <f>(O17+Systeme!$AA$20)/Systeme!$AA$17</f>
        <v>1.9368794604920082E-18</v>
      </c>
    </row>
    <row r="18" spans="1:16" x14ac:dyDescent="0.25">
      <c r="A18" s="4">
        <f t="shared" si="1"/>
        <v>16</v>
      </c>
      <c r="D18" s="19">
        <f>A18*0.001 *Systeme!$G$4</f>
        <v>8</v>
      </c>
      <c r="F18" s="8">
        <f>('DGL 4'!$P$3/'DGL 4'!$B$26)*(1-EXP(-'DGL 4'!$B$26*D18)) + ('DGL 4'!$P$4/'DGL 4'!$B$27)*(1-EXP(-'DGL 4'!$B$27*D18))+ ('DGL 4'!$P$5/'DGL 4'!$B$28)*(1-EXP(-'DGL 4'!$B$28*D18))</f>
        <v>-9.8039218611268559</v>
      </c>
      <c r="G18" s="21">
        <f>(F18+Systeme!$C$20)/Systeme!$C$17</f>
        <v>0.98039215627774623</v>
      </c>
      <c r="I18" s="8">
        <f>('DGL 4'!$P$7/'DGL 4'!$B$26)*(1-EXP(-'DGL 4'!$B$26*D18)) + ('DGL 4'!$P$8/'DGL 4'!$B$27)*(1-EXP(-'DGL 4'!$B$27*D18))+ ('DGL 4'!$P$9/'DGL 4'!$B$28)*(1-EXP(-'DGL 4'!$B$28*D18))</f>
        <v>9.8039215550881096</v>
      </c>
      <c r="J18" s="21">
        <f>(I18+Systeme!$K$20)/Systeme!$K$17</f>
        <v>9.8039215550881093E-3</v>
      </c>
      <c r="L18" s="8">
        <f t="shared" si="0"/>
        <v>9.3702821190935667E-8</v>
      </c>
      <c r="M18" s="21">
        <f>(L18+Systeme!$S$20)/Systeme!$S$17</f>
        <v>9.3702821190935661E-11</v>
      </c>
      <c r="O18" s="8">
        <f>('DGL 4'!$P$15/'DGL 4'!$B$26)*(1-EXP(-'DGL 4'!$B$26*D18)) + ('DGL 4'!$P$16/'DGL 4'!$B$27)*(1-EXP(-'DGL 4'!$B$27*D18))+ ('DGL 4'!$P$17/'DGL 4'!$B$28)*(1-EXP(-'DGL 4'!$B$28*D18))</f>
        <v>2.1233592515400311E-7</v>
      </c>
      <c r="P18" s="21">
        <f>(O18+Systeme!$AA$20)/Systeme!$AA$17</f>
        <v>2.123359251540031E-18</v>
      </c>
    </row>
    <row r="19" spans="1:16" x14ac:dyDescent="0.25">
      <c r="A19" s="4">
        <f t="shared" si="1"/>
        <v>17</v>
      </c>
      <c r="D19" s="19">
        <f>A19*0.001 *Systeme!$G$4</f>
        <v>8.5</v>
      </c>
      <c r="F19" s="8">
        <f>('DGL 4'!$P$3/'DGL 4'!$B$26)*(1-EXP(-'DGL 4'!$B$26*D19)) + ('DGL 4'!$P$4/'DGL 4'!$B$27)*(1-EXP(-'DGL 4'!$B$27*D19))+ ('DGL 4'!$P$5/'DGL 4'!$B$28)*(1-EXP(-'DGL 4'!$B$28*D19))</f>
        <v>-9.8039218803504582</v>
      </c>
      <c r="G19" s="21">
        <f>(F19+Systeme!$C$20)/Systeme!$C$17</f>
        <v>0.9803921562392991</v>
      </c>
      <c r="I19" s="8">
        <f>('DGL 4'!$P$7/'DGL 4'!$B$26)*(1-EXP(-'DGL 4'!$B$26*D19)) + ('DGL 4'!$P$8/'DGL 4'!$B$27)*(1-EXP(-'DGL 4'!$B$27*D19))+ ('DGL 4'!$P$9/'DGL 4'!$B$28)*(1-EXP(-'DGL 4'!$B$28*D19))</f>
        <v>9.8039215547036385</v>
      </c>
      <c r="J19" s="21">
        <f>(I19+Systeme!$K$20)/Systeme!$K$17</f>
        <v>9.8039215547036391E-3</v>
      </c>
      <c r="L19" s="8">
        <f t="shared" si="0"/>
        <v>9.4488878208155118E-8</v>
      </c>
      <c r="M19" s="21">
        <f>(L19+Systeme!$S$20)/Systeme!$S$17</f>
        <v>9.4488878208155116E-11</v>
      </c>
      <c r="O19" s="8">
        <f>('DGL 4'!$P$15/'DGL 4'!$B$26)*(1-EXP(-'DGL 4'!$B$26*D19)) + ('DGL 4'!$P$16/'DGL 4'!$B$27)*(1-EXP(-'DGL 4'!$B$27*D19))+ ('DGL 4'!$P$17/'DGL 4'!$B$28)*(1-EXP(-'DGL 4'!$B$28*D19))</f>
        <v>2.3115794152397316E-7</v>
      </c>
      <c r="P19" s="21">
        <f>(O19+Systeme!$AA$20)/Systeme!$AA$17</f>
        <v>2.3115794152397316E-18</v>
      </c>
    </row>
    <row r="20" spans="1:16" x14ac:dyDescent="0.25">
      <c r="A20" s="4">
        <f t="shared" si="1"/>
        <v>18</v>
      </c>
      <c r="D20" s="19">
        <f>A20*0.001 *Systeme!$G$4</f>
        <v>9.0000000000000018</v>
      </c>
      <c r="F20" s="8">
        <f>('DGL 4'!$P$3/'DGL 4'!$B$26)*(1-EXP(-'DGL 4'!$B$26*D20)) + ('DGL 4'!$P$4/'DGL 4'!$B$27)*(1-EXP(-'DGL 4'!$B$27*D20))+ ('DGL 4'!$P$5/'DGL 4'!$B$28)*(1-EXP(-'DGL 4'!$B$28*D20))</f>
        <v>-9.8039218995740622</v>
      </c>
      <c r="G20" s="21">
        <f>(F20+Systeme!$C$20)/Systeme!$C$17</f>
        <v>0.98039215620085185</v>
      </c>
      <c r="I20" s="8">
        <f>('DGL 4'!$P$7/'DGL 4'!$B$26)*(1-EXP(-'DGL 4'!$B$26*D20)) + ('DGL 4'!$P$8/'DGL 4'!$B$27)*(1-EXP(-'DGL 4'!$B$27*D20))+ ('DGL 4'!$P$9/'DGL 4'!$B$28)*(1-EXP(-'DGL 4'!$B$28*D20))</f>
        <v>9.8039215543191656</v>
      </c>
      <c r="J20" s="21">
        <f>(I20+Systeme!$K$20)/Systeme!$K$17</f>
        <v>9.8039215543191654E-3</v>
      </c>
      <c r="L20" s="8">
        <f t="shared" si="0"/>
        <v>9.5132449117483703E-8</v>
      </c>
      <c r="M20" s="21">
        <f>(L20+Systeme!$S$20)/Systeme!$S$17</f>
        <v>9.5132449117483697E-11</v>
      </c>
      <c r="O20" s="8">
        <f>('DGL 4'!$P$15/'DGL 4'!$B$26)*(1-EXP(-'DGL 4'!$B$26*D20)) + ('DGL 4'!$P$16/'DGL 4'!$B$27)*(1-EXP(-'DGL 4'!$B$27*D20))+ ('DGL 4'!$P$17/'DGL 4'!$B$28)*(1-EXP(-'DGL 4'!$B$28*D20))</f>
        <v>2.5012244755454776E-7</v>
      </c>
      <c r="P20" s="21">
        <f>(O20+Systeme!$AA$20)/Systeme!$AA$17</f>
        <v>2.5012244755454778E-18</v>
      </c>
    </row>
    <row r="21" spans="1:16" x14ac:dyDescent="0.25">
      <c r="A21" s="4">
        <f t="shared" si="1"/>
        <v>19</v>
      </c>
      <c r="D21" s="19">
        <f>A21*0.001 *Systeme!$G$4</f>
        <v>9.5</v>
      </c>
      <c r="F21" s="8">
        <f>('DGL 4'!$P$3/'DGL 4'!$B$26)*(1-EXP(-'DGL 4'!$B$26*D21)) + ('DGL 4'!$P$4/'DGL 4'!$B$27)*(1-EXP(-'DGL 4'!$B$27*D21))+ ('DGL 4'!$P$5/'DGL 4'!$B$28)*(1-EXP(-'DGL 4'!$B$28*D21))</f>
        <v>-9.8039219187976645</v>
      </c>
      <c r="G21" s="21">
        <f>(F21+Systeme!$C$20)/Systeme!$C$17</f>
        <v>0.98039215616240472</v>
      </c>
      <c r="I21" s="8">
        <f>('DGL 4'!$P$7/'DGL 4'!$B$26)*(1-EXP(-'DGL 4'!$B$26*D21)) + ('DGL 4'!$P$8/'DGL 4'!$B$27)*(1-EXP(-'DGL 4'!$B$27*D21))+ ('DGL 4'!$P$9/'DGL 4'!$B$28)*(1-EXP(-'DGL 4'!$B$28*D21))</f>
        <v>9.8039215539346927</v>
      </c>
      <c r="J21" s="21">
        <f>(I21+Systeme!$K$20)/Systeme!$K$17</f>
        <v>9.8039215539346934E-3</v>
      </c>
      <c r="L21" s="8">
        <f t="shared" si="0"/>
        <v>9.5659357583789501E-8</v>
      </c>
      <c r="M21" s="21">
        <f>(L21+Systeme!$S$20)/Systeme!$S$17</f>
        <v>9.5659357583789496E-11</v>
      </c>
      <c r="O21" s="8">
        <f>('DGL 4'!$P$15/'DGL 4'!$B$26)*(1-EXP(-'DGL 4'!$B$26*D21)) + ('DGL 4'!$P$16/'DGL 4'!$B$27)*(1-EXP(-'DGL 4'!$B$27*D21))+ ('DGL 4'!$P$17/'DGL 4'!$B$28)*(1-EXP(-'DGL 4'!$B$28*D21))</f>
        <v>2.6920361425178831E-7</v>
      </c>
      <c r="P21" s="21">
        <f>(O21+Systeme!$AA$20)/Systeme!$AA$17</f>
        <v>2.6920361425178831E-18</v>
      </c>
    </row>
    <row r="22" spans="1:16" x14ac:dyDescent="0.25">
      <c r="A22" s="4">
        <f t="shared" si="1"/>
        <v>20</v>
      </c>
      <c r="D22" s="19">
        <f>A22*0.001 *Systeme!$G$4</f>
        <v>10</v>
      </c>
      <c r="F22" s="8">
        <f>('DGL 4'!$P$3/'DGL 4'!$B$26)*(1-EXP(-'DGL 4'!$B$26*D22)) + ('DGL 4'!$P$4/'DGL 4'!$B$27)*(1-EXP(-'DGL 4'!$B$27*D22))+ ('DGL 4'!$P$5/'DGL 4'!$B$28)*(1-EXP(-'DGL 4'!$B$28*D22))</f>
        <v>-9.8039219380212703</v>
      </c>
      <c r="G22" s="21">
        <f>(F22+Systeme!$C$20)/Systeme!$C$17</f>
        <v>0.98039215612395747</v>
      </c>
      <c r="I22" s="8">
        <f>('DGL 4'!$P$7/'DGL 4'!$B$26)*(1-EXP(-'DGL 4'!$B$26*D22)) + ('DGL 4'!$P$8/'DGL 4'!$B$27)*(1-EXP(-'DGL 4'!$B$27*D22))+ ('DGL 4'!$P$9/'DGL 4'!$B$28)*(1-EXP(-'DGL 4'!$B$28*D22))</f>
        <v>9.8039215535502215</v>
      </c>
      <c r="J22" s="21">
        <f>(I22+Systeme!$K$20)/Systeme!$K$17</f>
        <v>9.8039215535502214E-3</v>
      </c>
      <c r="L22" s="8">
        <f t="shared" si="0"/>
        <v>9.6090754151360226E-8</v>
      </c>
      <c r="M22" s="21">
        <f>(L22+Systeme!$S$20)/Systeme!$S$17</f>
        <v>9.609075415136022E-11</v>
      </c>
      <c r="O22" s="8">
        <f>('DGL 4'!$P$15/'DGL 4'!$B$26)*(1-EXP(-'DGL 4'!$B$26*D22)) + ('DGL 4'!$P$16/'DGL 4'!$B$27)*(1-EXP(-'DGL 4'!$B$27*D22))+ ('DGL 4'!$P$17/'DGL 4'!$B$28)*(1-EXP(-'DGL 4'!$B$28*D22))</f>
        <v>2.8838029462412077E-7</v>
      </c>
      <c r="P22" s="21">
        <f>(O22+Systeme!$AA$20)/Systeme!$AA$17</f>
        <v>2.8838029462412079E-18</v>
      </c>
    </row>
    <row r="23" spans="1:16" x14ac:dyDescent="0.25">
      <c r="A23" s="4">
        <f t="shared" si="1"/>
        <v>21</v>
      </c>
      <c r="D23" s="19">
        <f>A23*0.001 *Systeme!$G$4</f>
        <v>10.5</v>
      </c>
      <c r="F23" s="8">
        <f>('DGL 4'!$P$3/'DGL 4'!$B$26)*(1-EXP(-'DGL 4'!$B$26*D23)) + ('DGL 4'!$P$4/'DGL 4'!$B$27)*(1-EXP(-'DGL 4'!$B$27*D23))+ ('DGL 4'!$P$5/'DGL 4'!$B$28)*(1-EXP(-'DGL 4'!$B$28*D23))</f>
        <v>-9.8039219572448779</v>
      </c>
      <c r="G23" s="21">
        <f>(F23+Systeme!$C$20)/Systeme!$C$17</f>
        <v>0.98039215608551022</v>
      </c>
      <c r="I23" s="8">
        <f>('DGL 4'!$P$7/'DGL 4'!$B$26)*(1-EXP(-'DGL 4'!$B$26*D23)) + ('DGL 4'!$P$8/'DGL 4'!$B$27)*(1-EXP(-'DGL 4'!$B$27*D23))+ ('DGL 4'!$P$9/'DGL 4'!$B$28)*(1-EXP(-'DGL 4'!$B$28*D23))</f>
        <v>9.8039215531657504</v>
      </c>
      <c r="J23" s="21">
        <f>(I23+Systeme!$K$20)/Systeme!$K$17</f>
        <v>9.8039215531657512E-3</v>
      </c>
      <c r="L23" s="8">
        <f t="shared" si="0"/>
        <v>9.6443952512463375E-8</v>
      </c>
      <c r="M23" s="21">
        <f>(L23+Systeme!$S$20)/Systeme!$S$17</f>
        <v>9.6443952512463372E-11</v>
      </c>
      <c r="O23" s="8">
        <f>('DGL 4'!$P$15/'DGL 4'!$B$26)*(1-EXP(-'DGL 4'!$B$26*D23)) + ('DGL 4'!$P$16/'DGL 4'!$B$27)*(1-EXP(-'DGL 4'!$B$27*D23))+ ('DGL 4'!$P$17/'DGL 4'!$B$28)*(1-EXP(-'DGL 4'!$B$28*D23))</f>
        <v>3.0763517497927764E-7</v>
      </c>
      <c r="P23" s="21">
        <f>(O23+Systeme!$AA$20)/Systeme!$AA$17</f>
        <v>3.0763517497927766E-18</v>
      </c>
    </row>
    <row r="24" spans="1:16" x14ac:dyDescent="0.25">
      <c r="A24" s="4">
        <f t="shared" si="1"/>
        <v>22</v>
      </c>
      <c r="D24" s="19">
        <f>A24*0.001 *Systeme!$G$4</f>
        <v>11</v>
      </c>
      <c r="F24" s="8">
        <f>('DGL 4'!$P$3/'DGL 4'!$B$26)*(1-EXP(-'DGL 4'!$B$26*D24)) + ('DGL 4'!$P$4/'DGL 4'!$B$27)*(1-EXP(-'DGL 4'!$B$27*D24))+ ('DGL 4'!$P$5/'DGL 4'!$B$28)*(1-EXP(-'DGL 4'!$B$28*D24))</f>
        <v>-9.8039219764684855</v>
      </c>
      <c r="G24" s="21">
        <f>(F24+Systeme!$C$20)/Systeme!$C$17</f>
        <v>0.98039215604706309</v>
      </c>
      <c r="I24" s="8">
        <f>('DGL 4'!$P$7/'DGL 4'!$B$26)*(1-EXP(-'DGL 4'!$B$26*D24)) + ('DGL 4'!$P$8/'DGL 4'!$B$27)*(1-EXP(-'DGL 4'!$B$27*D24))+ ('DGL 4'!$P$9/'DGL 4'!$B$28)*(1-EXP(-'DGL 4'!$B$28*D24))</f>
        <v>9.8039215527812775</v>
      </c>
      <c r="J24" s="21">
        <f>(I24+Systeme!$K$20)/Systeme!$K$17</f>
        <v>9.8039215527812775E-3</v>
      </c>
      <c r="L24" s="8">
        <f t="shared" si="0"/>
        <v>9.6733127919350828E-8</v>
      </c>
      <c r="M24" s="21">
        <f>(L24+Systeme!$S$20)/Systeme!$S$17</f>
        <v>9.6733127919350828E-11</v>
      </c>
      <c r="O24" s="8">
        <f>('DGL 4'!$P$15/'DGL 4'!$B$26)*(1-EXP(-'DGL 4'!$B$26*D24)) + ('DGL 4'!$P$16/'DGL 4'!$B$27)*(1-EXP(-'DGL 4'!$B$27*D24))+ ('DGL 4'!$P$17/'DGL 4'!$B$28)*(1-EXP(-'DGL 4'!$B$28*D24))</f>
        <v>3.2695408006500706E-7</v>
      </c>
      <c r="P24" s="21">
        <f>(O24+Systeme!$AA$20)/Systeme!$AA$17</f>
        <v>3.2695408006500705E-18</v>
      </c>
    </row>
    <row r="25" spans="1:16" x14ac:dyDescent="0.25">
      <c r="A25" s="4">
        <f t="shared" si="1"/>
        <v>23</v>
      </c>
      <c r="D25" s="19">
        <f>A25*0.001 *Systeme!$G$4</f>
        <v>11.5</v>
      </c>
      <c r="F25" s="8">
        <f>('DGL 4'!$P$3/'DGL 4'!$B$26)*(1-EXP(-'DGL 4'!$B$26*D25)) + ('DGL 4'!$P$4/'DGL 4'!$B$27)*(1-EXP(-'DGL 4'!$B$27*D25))+ ('DGL 4'!$P$5/'DGL 4'!$B$28)*(1-EXP(-'DGL 4'!$B$28*D25))</f>
        <v>-9.8039219956920913</v>
      </c>
      <c r="G25" s="21">
        <f>(F25+Systeme!$C$20)/Systeme!$C$17</f>
        <v>0.98039215600861584</v>
      </c>
      <c r="I25" s="8">
        <f>('DGL 4'!$P$7/'DGL 4'!$B$26)*(1-EXP(-'DGL 4'!$B$26*D25)) + ('DGL 4'!$P$8/'DGL 4'!$B$27)*(1-EXP(-'DGL 4'!$B$27*D25))+ ('DGL 4'!$P$9/'DGL 4'!$B$28)*(1-EXP(-'DGL 4'!$B$28*D25))</f>
        <v>9.8039215523968064</v>
      </c>
      <c r="J25" s="21">
        <f>(I25+Systeme!$K$20)/Systeme!$K$17</f>
        <v>9.8039215523968055E-3</v>
      </c>
      <c r="L25" s="8">
        <f t="shared" si="0"/>
        <v>9.6969880757857149E-8</v>
      </c>
      <c r="M25" s="21">
        <f>(L25+Systeme!$S$20)/Systeme!$S$17</f>
        <v>9.6969880757857149E-11</v>
      </c>
      <c r="O25" s="8">
        <f>('DGL 4'!$P$15/'DGL 4'!$B$26)*(1-EXP(-'DGL 4'!$B$26*D25)) + ('DGL 4'!$P$16/'DGL 4'!$B$27)*(1-EXP(-'DGL 4'!$B$27*D25))+ ('DGL 4'!$P$17/'DGL 4'!$B$28)*(1-EXP(-'DGL 4'!$B$28*D25))</f>
        <v>3.4632540416640392E-7</v>
      </c>
      <c r="P25" s="21">
        <f>(O25+Systeme!$AA$20)/Systeme!$AA$17</f>
        <v>3.4632540416640392E-18</v>
      </c>
    </row>
    <row r="26" spans="1:16" x14ac:dyDescent="0.25">
      <c r="A26" s="4">
        <f t="shared" si="1"/>
        <v>24</v>
      </c>
      <c r="D26" s="19">
        <f>A26*0.001 *Systeme!$G$4</f>
        <v>12</v>
      </c>
      <c r="F26" s="8">
        <f>('DGL 4'!$P$3/'DGL 4'!$B$26)*(1-EXP(-'DGL 4'!$B$26*D26)) + ('DGL 4'!$P$4/'DGL 4'!$B$27)*(1-EXP(-'DGL 4'!$B$27*D26))+ ('DGL 4'!$P$5/'DGL 4'!$B$28)*(1-EXP(-'DGL 4'!$B$28*D26))</f>
        <v>-9.8039220149157007</v>
      </c>
      <c r="G26" s="21">
        <f>(F26+Systeme!$C$20)/Systeme!$C$17</f>
        <v>0.9803921559701686</v>
      </c>
      <c r="I26" s="8">
        <f>('DGL 4'!$P$7/'DGL 4'!$B$26)*(1-EXP(-'DGL 4'!$B$26*D26)) + ('DGL 4'!$P$8/'DGL 4'!$B$27)*(1-EXP(-'DGL 4'!$B$27*D26))+ ('DGL 4'!$P$9/'DGL 4'!$B$28)*(1-EXP(-'DGL 4'!$B$28*D26))</f>
        <v>9.8039215520123335</v>
      </c>
      <c r="J26" s="21">
        <f>(I26+Systeme!$K$20)/Systeme!$K$17</f>
        <v>9.8039215520123336E-3</v>
      </c>
      <c r="L26" s="8">
        <f t="shared" si="0"/>
        <v>9.716372186543257E-8</v>
      </c>
      <c r="M26" s="21">
        <f>(L26+Systeme!$S$20)/Systeme!$S$17</f>
        <v>9.7163721865432572E-11</v>
      </c>
      <c r="O26" s="8">
        <f>('DGL 4'!$P$15/'DGL 4'!$B$26)*(1-EXP(-'DGL 4'!$B$26*D26)) + ('DGL 4'!$P$16/'DGL 4'!$B$27)*(1-EXP(-'DGL 4'!$B$27*D26))+ ('DGL 4'!$P$17/'DGL 4'!$B$28)*(1-EXP(-'DGL 4'!$B$28*D26))</f>
        <v>3.657396453278022E-7</v>
      </c>
      <c r="P26" s="21">
        <f>(O26+Systeme!$AA$20)/Systeme!$AA$17</f>
        <v>3.6573964532780224E-18</v>
      </c>
    </row>
    <row r="27" spans="1:16" x14ac:dyDescent="0.25">
      <c r="A27" s="4">
        <f t="shared" si="1"/>
        <v>25</v>
      </c>
      <c r="D27" s="19">
        <f>A27*0.001 *Systeme!$G$4</f>
        <v>12.5</v>
      </c>
      <c r="F27" s="8">
        <f>('DGL 4'!$P$3/'DGL 4'!$B$26)*(1-EXP(-'DGL 4'!$B$26*D27)) + ('DGL 4'!$P$4/'DGL 4'!$B$27)*(1-EXP(-'DGL 4'!$B$27*D27))+ ('DGL 4'!$P$5/'DGL 4'!$B$28)*(1-EXP(-'DGL 4'!$B$28*D27))</f>
        <v>-9.8039220341393101</v>
      </c>
      <c r="G27" s="21">
        <f>(F27+Systeme!$C$20)/Systeme!$C$17</f>
        <v>0.98039215593172135</v>
      </c>
      <c r="I27" s="8">
        <f>('DGL 4'!$P$7/'DGL 4'!$B$26)*(1-EXP(-'DGL 4'!$B$26*D27)) + ('DGL 4'!$P$8/'DGL 4'!$B$27)*(1-EXP(-'DGL 4'!$B$27*D27))+ ('DGL 4'!$P$9/'DGL 4'!$B$28)*(1-EXP(-'DGL 4'!$B$28*D27))</f>
        <v>9.8039215516278624</v>
      </c>
      <c r="J27" s="21">
        <f>(I27+Systeme!$K$20)/Systeme!$K$17</f>
        <v>9.8039215516278616E-3</v>
      </c>
      <c r="L27" s="8">
        <f t="shared" si="0"/>
        <v>9.7322423679936775E-8</v>
      </c>
      <c r="M27" s="21">
        <f>(L27+Systeme!$S$20)/Systeme!$S$17</f>
        <v>9.7322423679936779E-11</v>
      </c>
      <c r="O27" s="8">
        <f>('DGL 4'!$P$15/'DGL 4'!$B$26)*(1-EXP(-'DGL 4'!$B$26*D27)) + ('DGL 4'!$P$16/'DGL 4'!$B$27)*(1-EXP(-'DGL 4'!$B$27*D27))+ ('DGL 4'!$P$17/'DGL 4'!$B$28)*(1-EXP(-'DGL 4'!$B$28*D27))</f>
        <v>3.8518902400591486E-7</v>
      </c>
      <c r="P27" s="21">
        <f>(O27+Systeme!$AA$20)/Systeme!$AA$17</f>
        <v>3.8518902400591485E-18</v>
      </c>
    </row>
    <row r="28" spans="1:16" x14ac:dyDescent="0.25">
      <c r="A28" s="4">
        <f t="shared" si="1"/>
        <v>26</v>
      </c>
      <c r="D28" s="19">
        <f>A28*0.001 *Systeme!$G$4</f>
        <v>13.000000000000002</v>
      </c>
      <c r="F28" s="8">
        <f>('DGL 4'!$P$3/'DGL 4'!$B$26)*(1-EXP(-'DGL 4'!$B$26*D28)) + ('DGL 4'!$P$4/'DGL 4'!$B$27)*(1-EXP(-'DGL 4'!$B$27*D28))+ ('DGL 4'!$P$5/'DGL 4'!$B$28)*(1-EXP(-'DGL 4'!$B$28*D28))</f>
        <v>-9.8039220533629194</v>
      </c>
      <c r="G28" s="21">
        <f>(F28+Systeme!$C$20)/Systeme!$C$17</f>
        <v>0.98039215589327422</v>
      </c>
      <c r="I28" s="8">
        <f>('DGL 4'!$P$7/'DGL 4'!$B$26)*(1-EXP(-'DGL 4'!$B$26*D28)) + ('DGL 4'!$P$8/'DGL 4'!$B$27)*(1-EXP(-'DGL 4'!$B$27*D28))+ ('DGL 4'!$P$9/'DGL 4'!$B$28)*(1-EXP(-'DGL 4'!$B$28*D28))</f>
        <v>9.8039215512433895</v>
      </c>
      <c r="J28" s="21">
        <f>(I28+Systeme!$K$20)/Systeme!$K$17</f>
        <v>9.8039215512433896E-3</v>
      </c>
      <c r="L28" s="8">
        <f t="shared" si="0"/>
        <v>9.7452359105392177E-8</v>
      </c>
      <c r="M28" s="21">
        <f>(L28+Systeme!$S$20)/Systeme!$S$17</f>
        <v>9.7452359105392176E-11</v>
      </c>
      <c r="O28" s="8">
        <f>('DGL 4'!$P$15/'DGL 4'!$B$26)*(1-EXP(-'DGL 4'!$B$26*D28)) + ('DGL 4'!$P$16/'DGL 4'!$B$27)*(1-EXP(-'DGL 4'!$B$27*D28))+ ('DGL 4'!$P$17/'DGL 4'!$B$28)*(1-EXP(-'DGL 4'!$B$28*D28))</f>
        <v>4.0466717084943316E-7</v>
      </c>
      <c r="P28" s="21">
        <f>(O28+Systeme!$AA$20)/Systeme!$AA$17</f>
        <v>4.0466717084943313E-18</v>
      </c>
    </row>
    <row r="29" spans="1:16" x14ac:dyDescent="0.25">
      <c r="A29" s="4">
        <f t="shared" si="1"/>
        <v>27</v>
      </c>
      <c r="D29" s="19">
        <f>A29*0.001 *Systeme!$G$4</f>
        <v>13.5</v>
      </c>
      <c r="F29" s="8">
        <f>('DGL 4'!$P$3/'DGL 4'!$B$26)*(1-EXP(-'DGL 4'!$B$26*D29)) + ('DGL 4'!$P$4/'DGL 4'!$B$27)*(1-EXP(-'DGL 4'!$B$27*D29))+ ('DGL 4'!$P$5/'DGL 4'!$B$28)*(1-EXP(-'DGL 4'!$B$28*D29))</f>
        <v>-9.803922072586527</v>
      </c>
      <c r="G29" s="21">
        <f>(F29+Systeme!$C$20)/Systeme!$C$17</f>
        <v>0.98039215585482686</v>
      </c>
      <c r="I29" s="8">
        <f>('DGL 4'!$P$7/'DGL 4'!$B$26)*(1-EXP(-'DGL 4'!$B$26*D29)) + ('DGL 4'!$P$8/'DGL 4'!$B$27)*(1-EXP(-'DGL 4'!$B$27*D29))+ ('DGL 4'!$P$9/'DGL 4'!$B$28)*(1-EXP(-'DGL 4'!$B$28*D29))</f>
        <v>9.8039215508589166</v>
      </c>
      <c r="J29" s="21">
        <f>(I29+Systeme!$K$20)/Systeme!$K$17</f>
        <v>9.8039215508589159E-3</v>
      </c>
      <c r="L29" s="8">
        <f t="shared" si="0"/>
        <v>9.755873937285767E-8</v>
      </c>
      <c r="M29" s="21">
        <f>(L29+Systeme!$S$20)/Systeme!$S$17</f>
        <v>9.755873937285767E-11</v>
      </c>
      <c r="O29" s="8">
        <f>('DGL 4'!$P$15/'DGL 4'!$B$26)*(1-EXP(-'DGL 4'!$B$26*D29)) + ('DGL 4'!$P$16/'DGL 4'!$B$27)*(1-EXP(-'DGL 4'!$B$27*D29))+ ('DGL 4'!$P$17/'DGL 4'!$B$28)*(1-EXP(-'DGL 4'!$B$28*D29))</f>
        <v>4.2416887107458453E-7</v>
      </c>
      <c r="P29" s="21">
        <f>(O29+Systeme!$AA$20)/Systeme!$AA$17</f>
        <v>4.2416887107458454E-18</v>
      </c>
    </row>
    <row r="30" spans="1:16" x14ac:dyDescent="0.25">
      <c r="A30" s="4">
        <f t="shared" si="1"/>
        <v>28</v>
      </c>
      <c r="D30" s="19">
        <f>A30*0.001 *Systeme!$G$4</f>
        <v>14</v>
      </c>
      <c r="F30" s="8">
        <f>('DGL 4'!$P$3/'DGL 4'!$B$26)*(1-EXP(-'DGL 4'!$B$26*D30)) + ('DGL 4'!$P$4/'DGL 4'!$B$27)*(1-EXP(-'DGL 4'!$B$27*D30))+ ('DGL 4'!$P$5/'DGL 4'!$B$28)*(1-EXP(-'DGL 4'!$B$28*D30))</f>
        <v>-9.8039220918101382</v>
      </c>
      <c r="G30" s="21">
        <f>(F30+Systeme!$C$20)/Systeme!$C$17</f>
        <v>0.98039215581637973</v>
      </c>
      <c r="I30" s="8">
        <f>('DGL 4'!$P$7/'DGL 4'!$B$26)*(1-EXP(-'DGL 4'!$B$26*D30)) + ('DGL 4'!$P$8/'DGL 4'!$B$27)*(1-EXP(-'DGL 4'!$B$27*D30))+ ('DGL 4'!$P$9/'DGL 4'!$B$28)*(1-EXP(-'DGL 4'!$B$28*D30))</f>
        <v>9.8039215504744455</v>
      </c>
      <c r="J30" s="21">
        <f>(I30+Systeme!$K$20)/Systeme!$K$17</f>
        <v>9.8039215504744457E-3</v>
      </c>
      <c r="L30" s="8">
        <f t="shared" si="0"/>
        <v>9.7645837538875178E-8</v>
      </c>
      <c r="M30" s="21">
        <f>(L30+Systeme!$S$20)/Systeme!$S$17</f>
        <v>9.7645837538875173E-11</v>
      </c>
      <c r="O30" s="8">
        <f>('DGL 4'!$P$15/'DGL 4'!$B$26)*(1-EXP(-'DGL 4'!$B$26*D30)) + ('DGL 4'!$P$16/'DGL 4'!$B$27)*(1-EXP(-'DGL 4'!$B$27*D30))+ ('DGL 4'!$P$17/'DGL 4'!$B$28)*(1-EXP(-'DGL 4'!$B$28*D30))</f>
        <v>4.4368985517754073E-7</v>
      </c>
      <c r="P30" s="21">
        <f>(O30+Systeme!$AA$20)/Systeme!$AA$17</f>
        <v>4.436898551775407E-18</v>
      </c>
    </row>
    <row r="31" spans="1:16" x14ac:dyDescent="0.25">
      <c r="A31" s="4">
        <f t="shared" si="1"/>
        <v>29</v>
      </c>
      <c r="D31" s="19">
        <f>A31*0.001 *Systeme!$G$4</f>
        <v>14.5</v>
      </c>
      <c r="F31" s="8">
        <f>('DGL 4'!$P$3/'DGL 4'!$B$26)*(1-EXP(-'DGL 4'!$B$26*D31)) + ('DGL 4'!$P$4/'DGL 4'!$B$27)*(1-EXP(-'DGL 4'!$B$27*D31))+ ('DGL 4'!$P$5/'DGL 4'!$B$28)*(1-EXP(-'DGL 4'!$B$28*D31))</f>
        <v>-9.8039221110337476</v>
      </c>
      <c r="G31" s="21">
        <f>(F31+Systeme!$C$20)/Systeme!$C$17</f>
        <v>0.98039215577793259</v>
      </c>
      <c r="I31" s="8">
        <f>('DGL 4'!$P$7/'DGL 4'!$B$26)*(1-EXP(-'DGL 4'!$B$26*D31)) + ('DGL 4'!$P$8/'DGL 4'!$B$27)*(1-EXP(-'DGL 4'!$B$27*D31))+ ('DGL 4'!$P$9/'DGL 4'!$B$28)*(1-EXP(-'DGL 4'!$B$28*D31))</f>
        <v>9.8039215500899726</v>
      </c>
      <c r="J31" s="21">
        <f>(I31+Systeme!$K$20)/Systeme!$K$17</f>
        <v>9.803921550089972E-3</v>
      </c>
      <c r="L31" s="8">
        <f t="shared" si="0"/>
        <v>9.7717147401158382E-8</v>
      </c>
      <c r="M31" s="21">
        <f>(L31+Systeme!$S$20)/Systeme!$S$17</f>
        <v>9.7717147401158377E-11</v>
      </c>
      <c r="O31" s="8">
        <f>('DGL 4'!$P$15/'DGL 4'!$B$26)*(1-EXP(-'DGL 4'!$B$26*D31)) + ('DGL 4'!$P$16/'DGL 4'!$B$27)*(1-EXP(-'DGL 4'!$B$27*D31))+ ('DGL 4'!$P$17/'DGL 4'!$B$28)*(1-EXP(-'DGL 4'!$B$28*D31))</f>
        <v>4.6322662758423123E-7</v>
      </c>
      <c r="P31" s="21">
        <f>(O31+Systeme!$AA$20)/Systeme!$AA$17</f>
        <v>4.6322662758423124E-18</v>
      </c>
    </row>
    <row r="32" spans="1:16" x14ac:dyDescent="0.25">
      <c r="A32" s="4">
        <f t="shared" si="1"/>
        <v>30</v>
      </c>
      <c r="D32" s="19">
        <f>A32*0.001 *Systeme!$G$4</f>
        <v>15</v>
      </c>
      <c r="F32" s="8">
        <f>('DGL 4'!$P$3/'DGL 4'!$B$26)*(1-EXP(-'DGL 4'!$B$26*D32)) + ('DGL 4'!$P$4/'DGL 4'!$B$27)*(1-EXP(-'DGL 4'!$B$27*D32))+ ('DGL 4'!$P$5/'DGL 4'!$B$28)*(1-EXP(-'DGL 4'!$B$28*D32))</f>
        <v>-9.8039221302573587</v>
      </c>
      <c r="G32" s="21">
        <f>(F32+Systeme!$C$20)/Systeme!$C$17</f>
        <v>0.98039215573948524</v>
      </c>
      <c r="I32" s="8">
        <f>('DGL 4'!$P$7/'DGL 4'!$B$26)*(1-EXP(-'DGL 4'!$B$26*D32)) + ('DGL 4'!$P$8/'DGL 4'!$B$27)*(1-EXP(-'DGL 4'!$B$27*D32))+ ('DGL 4'!$P$9/'DGL 4'!$B$28)*(1-EXP(-'DGL 4'!$B$28*D32))</f>
        <v>9.8039215497055014</v>
      </c>
      <c r="J32" s="21">
        <f>(I32+Systeme!$K$20)/Systeme!$K$17</f>
        <v>9.8039215497055018E-3</v>
      </c>
      <c r="L32" s="8">
        <f t="shared" si="0"/>
        <v>9.7775530893687102E-8</v>
      </c>
      <c r="M32" s="21">
        <f>(L32+Systeme!$S$20)/Systeme!$S$17</f>
        <v>9.7775530893687099E-11</v>
      </c>
      <c r="O32" s="8">
        <f>('DGL 4'!$P$15/'DGL 4'!$B$26)*(1-EXP(-'DGL 4'!$B$26*D32)) + ('DGL 4'!$P$16/'DGL 4'!$B$27)*(1-EXP(-'DGL 4'!$B$27*D32))+ ('DGL 4'!$P$17/'DGL 4'!$B$28)*(1-EXP(-'DGL 4'!$B$28*D32))</f>
        <v>4.8277632636067621E-7</v>
      </c>
      <c r="P32" s="21">
        <f>(O32+Systeme!$AA$20)/Systeme!$AA$17</f>
        <v>4.8277632636067618E-18</v>
      </c>
    </row>
    <row r="33" spans="1:16" x14ac:dyDescent="0.25">
      <c r="A33" s="4">
        <f t="shared" si="1"/>
        <v>31</v>
      </c>
      <c r="D33" s="19">
        <f>A33*0.001 *Systeme!$G$4</f>
        <v>15.5</v>
      </c>
      <c r="F33" s="8">
        <f>('DGL 4'!$P$3/'DGL 4'!$B$26)*(1-EXP(-'DGL 4'!$B$26*D33)) + ('DGL 4'!$P$4/'DGL 4'!$B$27)*(1-EXP(-'DGL 4'!$B$27*D33))+ ('DGL 4'!$P$5/'DGL 4'!$B$28)*(1-EXP(-'DGL 4'!$B$28*D33))</f>
        <v>-9.8039221494809681</v>
      </c>
      <c r="G33" s="21">
        <f>(F33+Systeme!$C$20)/Systeme!$C$17</f>
        <v>0.9803921557010381</v>
      </c>
      <c r="I33" s="8">
        <f>('DGL 4'!$P$7/'DGL 4'!$B$26)*(1-EXP(-'DGL 4'!$B$26*D33)) + ('DGL 4'!$P$8/'DGL 4'!$B$27)*(1-EXP(-'DGL 4'!$B$27*D33))+ ('DGL 4'!$P$9/'DGL 4'!$B$28)*(1-EXP(-'DGL 4'!$B$28*D33))</f>
        <v>9.8039215493210286</v>
      </c>
      <c r="J33" s="21">
        <f>(I33+Systeme!$K$20)/Systeme!$K$17</f>
        <v>9.8039215493210281E-3</v>
      </c>
      <c r="L33" s="8">
        <f t="shared" si="0"/>
        <v>9.7823331169814408E-8</v>
      </c>
      <c r="M33" s="21">
        <f>(L33+Systeme!$S$20)/Systeme!$S$17</f>
        <v>9.782333116981441E-11</v>
      </c>
      <c r="O33" s="8">
        <f>('DGL 4'!$P$15/'DGL 4'!$B$26)*(1-EXP(-'DGL 4'!$B$26*D33)) + ('DGL 4'!$P$16/'DGL 4'!$B$27)*(1-EXP(-'DGL 4'!$B$27*D33))+ ('DGL 4'!$P$17/'DGL 4'!$B$28)*(1-EXP(-'DGL 4'!$B$28*D33))</f>
        <v>5.0233660835352261E-7</v>
      </c>
      <c r="P33" s="21">
        <f>(O33+Systeme!$AA$20)/Systeme!$AA$17</f>
        <v>5.0233660835352263E-18</v>
      </c>
    </row>
    <row r="34" spans="1:16" x14ac:dyDescent="0.25">
      <c r="A34" s="4">
        <f t="shared" si="1"/>
        <v>32</v>
      </c>
      <c r="D34" s="19">
        <f>A34*0.001 *Systeme!$G$4</f>
        <v>16</v>
      </c>
      <c r="F34" s="8">
        <f>('DGL 4'!$P$3/'DGL 4'!$B$26)*(1-EXP(-'DGL 4'!$B$26*D34)) + ('DGL 4'!$P$4/'DGL 4'!$B$27)*(1-EXP(-'DGL 4'!$B$27*D34))+ ('DGL 4'!$P$5/'DGL 4'!$B$28)*(1-EXP(-'DGL 4'!$B$28*D34))</f>
        <v>-9.8039221687045774</v>
      </c>
      <c r="G34" s="21">
        <f>(F34+Systeme!$C$20)/Systeme!$C$17</f>
        <v>0.98039215566259086</v>
      </c>
      <c r="I34" s="8">
        <f>('DGL 4'!$P$7/'DGL 4'!$B$26)*(1-EXP(-'DGL 4'!$B$26*D34)) + ('DGL 4'!$P$8/'DGL 4'!$B$27)*(1-EXP(-'DGL 4'!$B$27*D34))+ ('DGL 4'!$P$9/'DGL 4'!$B$28)*(1-EXP(-'DGL 4'!$B$28*D34))</f>
        <v>9.8039215489365557</v>
      </c>
      <c r="J34" s="21">
        <f>(I34+Systeme!$K$20)/Systeme!$K$17</f>
        <v>9.8039215489365561E-3</v>
      </c>
      <c r="L34" s="8">
        <f t="shared" si="0"/>
        <v>9.7862466641242219E-8</v>
      </c>
      <c r="M34" s="21">
        <f>(L34+Systeme!$S$20)/Systeme!$S$17</f>
        <v>9.7862466641242224E-11</v>
      </c>
      <c r="O34" s="8">
        <f>('DGL 4'!$P$15/'DGL 4'!$B$26)*(1-EXP(-'DGL 4'!$B$26*D34)) + ('DGL 4'!$P$16/'DGL 4'!$B$27)*(1-EXP(-'DGL 4'!$B$27*D34))+ ('DGL 4'!$P$17/'DGL 4'!$B$28)*(1-EXP(-'DGL 4'!$B$28*D34))</f>
        <v>5.219055551510685E-7</v>
      </c>
      <c r="P34" s="21">
        <f>(O34+Systeme!$AA$20)/Systeme!$AA$17</f>
        <v>5.2190555515106846E-18</v>
      </c>
    </row>
    <row r="35" spans="1:16" x14ac:dyDescent="0.25">
      <c r="A35" s="4">
        <f t="shared" si="1"/>
        <v>33</v>
      </c>
      <c r="D35" s="19">
        <f>A35*0.001 *Systeme!$G$4</f>
        <v>16.5</v>
      </c>
      <c r="F35" s="8">
        <f>('DGL 4'!$P$3/'DGL 4'!$B$26)*(1-EXP(-'DGL 4'!$B$26*D35)) + ('DGL 4'!$P$4/'DGL 4'!$B$27)*(1-EXP(-'DGL 4'!$B$27*D35))+ ('DGL 4'!$P$5/'DGL 4'!$B$28)*(1-EXP(-'DGL 4'!$B$28*D35))</f>
        <v>-9.8039221879281886</v>
      </c>
      <c r="G35" s="21">
        <f>(F35+Systeme!$C$20)/Systeme!$C$17</f>
        <v>0.98039215562414361</v>
      </c>
      <c r="I35" s="8">
        <f>('DGL 4'!$P$7/'DGL 4'!$B$26)*(1-EXP(-'DGL 4'!$B$26*D35)) + ('DGL 4'!$P$8/'DGL 4'!$B$27)*(1-EXP(-'DGL 4'!$B$27*D35))+ ('DGL 4'!$P$9/'DGL 4'!$B$28)*(1-EXP(-'DGL 4'!$B$28*D35))</f>
        <v>9.8039215485520845</v>
      </c>
      <c r="J35" s="21">
        <f>(I35+Systeme!$K$20)/Systeme!$K$17</f>
        <v>9.8039215485520841E-3</v>
      </c>
      <c r="L35" s="8">
        <f t="shared" si="0"/>
        <v>9.7894507970621436E-8</v>
      </c>
      <c r="M35" s="21">
        <f>(L35+Systeme!$S$20)/Systeme!$S$17</f>
        <v>9.7894507970621442E-11</v>
      </c>
      <c r="O35" s="8">
        <f>('DGL 4'!$P$15/'DGL 4'!$B$26)*(1-EXP(-'DGL 4'!$B$26*D35)) + ('DGL 4'!$P$16/'DGL 4'!$B$27)*(1-EXP(-'DGL 4'!$B$27*D35))+ ('DGL 4'!$P$17/'DGL 4'!$B$28)*(1-EXP(-'DGL 4'!$B$28*D35))</f>
        <v>5.4148159609066299E-7</v>
      </c>
      <c r="P35" s="21">
        <f>(O35+Systeme!$AA$20)/Systeme!$AA$17</f>
        <v>5.4148159609066302E-18</v>
      </c>
    </row>
    <row r="36" spans="1:16" x14ac:dyDescent="0.25">
      <c r="A36" s="4">
        <f t="shared" si="1"/>
        <v>34</v>
      </c>
      <c r="D36" s="19">
        <f>A36*0.001 *Systeme!$G$4</f>
        <v>17</v>
      </c>
      <c r="F36" s="8">
        <f>('DGL 4'!$P$3/'DGL 4'!$B$26)*(1-EXP(-'DGL 4'!$B$26*D36)) + ('DGL 4'!$P$4/'DGL 4'!$B$27)*(1-EXP(-'DGL 4'!$B$27*D36))+ ('DGL 4'!$P$5/'DGL 4'!$B$28)*(1-EXP(-'DGL 4'!$B$28*D36))</f>
        <v>-9.8039222071517997</v>
      </c>
      <c r="G36" s="21">
        <f>(F36+Systeme!$C$20)/Systeme!$C$17</f>
        <v>0.98039215558569637</v>
      </c>
      <c r="I36" s="8">
        <f>('DGL 4'!$P$7/'DGL 4'!$B$26)*(1-EXP(-'DGL 4'!$B$26*D36)) + ('DGL 4'!$P$8/'DGL 4'!$B$27)*(1-EXP(-'DGL 4'!$B$27*D36))+ ('DGL 4'!$P$9/'DGL 4'!$B$28)*(1-EXP(-'DGL 4'!$B$28*D36))</f>
        <v>9.8039215481676116</v>
      </c>
      <c r="J36" s="21">
        <f>(I36+Systeme!$K$20)/Systeme!$K$17</f>
        <v>9.8039215481676122E-3</v>
      </c>
      <c r="L36" s="8">
        <f t="shared" si="0"/>
        <v>9.7920742884118919E-8</v>
      </c>
      <c r="M36" s="21">
        <f>(L36+Systeme!$S$20)/Systeme!$S$17</f>
        <v>9.7920742884118916E-11</v>
      </c>
      <c r="O36" s="8">
        <f>('DGL 4'!$P$15/'DGL 4'!$B$26)*(1-EXP(-'DGL 4'!$B$26*D36)) + ('DGL 4'!$P$16/'DGL 4'!$B$27)*(1-EXP(-'DGL 4'!$B$27*D36))+ ('DGL 4'!$P$17/'DGL 4'!$B$28)*(1-EXP(-'DGL 4'!$B$28*D36))</f>
        <v>5.6106344522249605E-7</v>
      </c>
      <c r="P36" s="21">
        <f>(O36+Systeme!$AA$20)/Systeme!$AA$17</f>
        <v>5.6106344522249605E-18</v>
      </c>
    </row>
    <row r="37" spans="1:16" x14ac:dyDescent="0.25">
      <c r="A37" s="4">
        <f t="shared" si="1"/>
        <v>35</v>
      </c>
      <c r="D37" s="19">
        <f>A37*0.001 *Systeme!$G$4</f>
        <v>17.5</v>
      </c>
      <c r="F37" s="8">
        <f>('DGL 4'!$P$3/'DGL 4'!$B$26)*(1-EXP(-'DGL 4'!$B$26*D37)) + ('DGL 4'!$P$4/'DGL 4'!$B$27)*(1-EXP(-'DGL 4'!$B$27*D37))+ ('DGL 4'!$P$5/'DGL 4'!$B$28)*(1-EXP(-'DGL 4'!$B$28*D37))</f>
        <v>-9.8039222263754091</v>
      </c>
      <c r="G37" s="21">
        <f>(F37+Systeme!$C$20)/Systeme!$C$17</f>
        <v>0.98039215554724923</v>
      </c>
      <c r="I37" s="8">
        <f>('DGL 4'!$P$7/'DGL 4'!$B$26)*(1-EXP(-'DGL 4'!$B$26*D37)) + ('DGL 4'!$P$8/'DGL 4'!$B$27)*(1-EXP(-'DGL 4'!$B$27*D37))+ ('DGL 4'!$P$9/'DGL 4'!$B$28)*(1-EXP(-'DGL 4'!$B$28*D37))</f>
        <v>9.8039215477831387</v>
      </c>
      <c r="J37" s="21">
        <f>(I37+Systeme!$K$20)/Systeme!$K$17</f>
        <v>9.8039215477831385E-3</v>
      </c>
      <c r="L37" s="8">
        <f t="shared" si="0"/>
        <v>9.7942220675672989E-8</v>
      </c>
      <c r="M37" s="21">
        <f>(L37+Systeme!$S$20)/Systeme!$S$17</f>
        <v>9.7942220675672986E-11</v>
      </c>
      <c r="O37" s="8">
        <f>('DGL 4'!$P$15/'DGL 4'!$B$26)*(1-EXP(-'DGL 4'!$B$26*D37)) + ('DGL 4'!$P$16/'DGL 4'!$B$27)*(1-EXP(-'DGL 4'!$B$27*D37))+ ('DGL 4'!$P$17/'DGL 4'!$B$28)*(1-EXP(-'DGL 4'!$B$28*D37))</f>
        <v>5.8065004969991568E-7</v>
      </c>
      <c r="P37" s="21">
        <f>(O37+Systeme!$AA$20)/Systeme!$AA$17</f>
        <v>5.8065004969991566E-18</v>
      </c>
    </row>
    <row r="38" spans="1:16" x14ac:dyDescent="0.25">
      <c r="A38" s="4">
        <f t="shared" si="1"/>
        <v>36</v>
      </c>
      <c r="D38" s="19">
        <f>A38*0.001 *Systeme!$G$4</f>
        <v>18.000000000000004</v>
      </c>
      <c r="F38" s="8">
        <f>('DGL 4'!$P$3/'DGL 4'!$B$26)*(1-EXP(-'DGL 4'!$B$26*D38)) + ('DGL 4'!$P$4/'DGL 4'!$B$27)*(1-EXP(-'DGL 4'!$B$27*D38))+ ('DGL 4'!$P$5/'DGL 4'!$B$28)*(1-EXP(-'DGL 4'!$B$28*D38))</f>
        <v>-9.8039222455990203</v>
      </c>
      <c r="G38" s="21">
        <f>(F38+Systeme!$C$20)/Systeme!$C$17</f>
        <v>0.98039215550880188</v>
      </c>
      <c r="I38" s="8">
        <f>('DGL 4'!$P$7/'DGL 4'!$B$26)*(1-EXP(-'DGL 4'!$B$26*D38)) + ('DGL 4'!$P$8/'DGL 4'!$B$27)*(1-EXP(-'DGL 4'!$B$27*D38))+ ('DGL 4'!$P$9/'DGL 4'!$B$28)*(1-EXP(-'DGL 4'!$B$28*D38))</f>
        <v>9.8039215473986676</v>
      </c>
      <c r="J38" s="21">
        <f>(I38+Systeme!$K$20)/Systeme!$K$17</f>
        <v>9.8039215473986682E-3</v>
      </c>
      <c r="L38" s="8">
        <f t="shared" si="0"/>
        <v>9.795980511956944E-8</v>
      </c>
      <c r="M38" s="21">
        <f>(L38+Systeme!$S$20)/Systeme!$S$17</f>
        <v>9.7959805119569437E-11</v>
      </c>
      <c r="O38" s="8">
        <f>('DGL 4'!$P$15/'DGL 4'!$B$26)*(1-EXP(-'DGL 4'!$B$26*D38)) + ('DGL 4'!$P$16/'DGL 4'!$B$27)*(1-EXP(-'DGL 4'!$B$27*D38))+ ('DGL 4'!$P$17/'DGL 4'!$B$28)*(1-EXP(-'DGL 4'!$B$28*D38))</f>
        <v>6.0024054752499293E-7</v>
      </c>
      <c r="P38" s="21">
        <f>(O38+Systeme!$AA$20)/Systeme!$AA$17</f>
        <v>6.0024054752499291E-18</v>
      </c>
    </row>
    <row r="39" spans="1:16" x14ac:dyDescent="0.25">
      <c r="A39" s="4">
        <f t="shared" si="1"/>
        <v>37</v>
      </c>
      <c r="D39" s="19">
        <f>A39*0.001 *Systeme!$G$4</f>
        <v>18.5</v>
      </c>
      <c r="F39" s="8">
        <f>('DGL 4'!$P$3/'DGL 4'!$B$26)*(1-EXP(-'DGL 4'!$B$26*D39)) + ('DGL 4'!$P$4/'DGL 4'!$B$27)*(1-EXP(-'DGL 4'!$B$27*D39))+ ('DGL 4'!$P$5/'DGL 4'!$B$28)*(1-EXP(-'DGL 4'!$B$28*D39))</f>
        <v>-9.8039222648226314</v>
      </c>
      <c r="G39" s="21">
        <f>(F39+Systeme!$C$20)/Systeme!$C$17</f>
        <v>0.98039215547035474</v>
      </c>
      <c r="I39" s="8">
        <f>('DGL 4'!$P$7/'DGL 4'!$B$26)*(1-EXP(-'DGL 4'!$B$26*D39)) + ('DGL 4'!$P$8/'DGL 4'!$B$27)*(1-EXP(-'DGL 4'!$B$27*D39))+ ('DGL 4'!$P$9/'DGL 4'!$B$28)*(1-EXP(-'DGL 4'!$B$28*D39))</f>
        <v>9.8039215470141947</v>
      </c>
      <c r="J39" s="21">
        <f>(I39+Systeme!$K$20)/Systeme!$K$17</f>
        <v>9.8039215470141945E-3</v>
      </c>
      <c r="L39" s="8">
        <f t="shared" si="0"/>
        <v>9.797420373637558E-8</v>
      </c>
      <c r="M39" s="21">
        <f>(L39+Systeme!$S$20)/Systeme!$S$17</f>
        <v>9.7974203736375583E-11</v>
      </c>
      <c r="O39" s="8">
        <f>('DGL 4'!$P$15/'DGL 4'!$B$26)*(1-EXP(-'DGL 4'!$B$26*D39)) + ('DGL 4'!$P$16/'DGL 4'!$B$27)*(1-EXP(-'DGL 4'!$B$27*D39))+ ('DGL 4'!$P$17/'DGL 4'!$B$28)*(1-EXP(-'DGL 4'!$B$28*D39))</f>
        <v>6.1983423295351733E-7</v>
      </c>
      <c r="P39" s="21">
        <f>(O39+Systeme!$AA$20)/Systeme!$AA$17</f>
        <v>6.198342329535173E-18</v>
      </c>
    </row>
    <row r="40" spans="1:16" x14ac:dyDescent="0.25">
      <c r="A40" s="4">
        <f t="shared" si="1"/>
        <v>38</v>
      </c>
      <c r="D40" s="19">
        <f>A40*0.001 *Systeme!$G$4</f>
        <v>19</v>
      </c>
      <c r="F40" s="8">
        <f>('DGL 4'!$P$3/'DGL 4'!$B$26)*(1-EXP(-'DGL 4'!$B$26*D40)) + ('DGL 4'!$P$4/'DGL 4'!$B$27)*(1-EXP(-'DGL 4'!$B$27*D40))+ ('DGL 4'!$P$5/'DGL 4'!$B$28)*(1-EXP(-'DGL 4'!$B$28*D40))</f>
        <v>-9.8039222840462426</v>
      </c>
      <c r="G40" s="21">
        <f>(F40+Systeme!$C$20)/Systeme!$C$17</f>
        <v>0.98039215543190761</v>
      </c>
      <c r="I40" s="8">
        <f>('DGL 4'!$P$7/'DGL 4'!$B$26)*(1-EXP(-'DGL 4'!$B$26*D40)) + ('DGL 4'!$P$8/'DGL 4'!$B$27)*(1-EXP(-'DGL 4'!$B$27*D40))+ ('DGL 4'!$P$9/'DGL 4'!$B$28)*(1-EXP(-'DGL 4'!$B$28*D40))</f>
        <v>9.8039215466297236</v>
      </c>
      <c r="J40" s="21">
        <f>(I40+Systeme!$K$20)/Systeme!$K$17</f>
        <v>9.8039215466297243E-3</v>
      </c>
      <c r="L40" s="8">
        <f t="shared" si="0"/>
        <v>9.7985990787864683E-8</v>
      </c>
      <c r="M40" s="21">
        <f>(L40+Systeme!$S$20)/Systeme!$S$17</f>
        <v>9.798599078786468E-11</v>
      </c>
      <c r="O40" s="8">
        <f>('DGL 4'!$P$15/'DGL 4'!$B$26)*(1-EXP(-'DGL 4'!$B$26*D40)) + ('DGL 4'!$P$16/'DGL 4'!$B$27)*(1-EXP(-'DGL 4'!$B$27*D40))+ ('DGL 4'!$P$17/'DGL 4'!$B$28)*(1-EXP(-'DGL 4'!$B$28*D40))</f>
        <v>6.3943052817100193E-7</v>
      </c>
      <c r="P40" s="21">
        <f>(O40+Systeme!$AA$20)/Systeme!$AA$17</f>
        <v>6.3943052817100191E-18</v>
      </c>
    </row>
    <row r="41" spans="1:16" x14ac:dyDescent="0.25">
      <c r="A41" s="4">
        <f t="shared" si="1"/>
        <v>39</v>
      </c>
      <c r="D41" s="19">
        <f>A41*0.001 *Systeme!$G$4</f>
        <v>19.5</v>
      </c>
      <c r="F41" s="8">
        <f>('DGL 4'!$P$3/'DGL 4'!$B$26)*(1-EXP(-'DGL 4'!$B$26*D41)) + ('DGL 4'!$P$4/'DGL 4'!$B$27)*(1-EXP(-'DGL 4'!$B$27*D41))+ ('DGL 4'!$P$5/'DGL 4'!$B$28)*(1-EXP(-'DGL 4'!$B$28*D41))</f>
        <v>-9.8039223032698519</v>
      </c>
      <c r="G41" s="21">
        <f>(F41+Systeme!$C$20)/Systeme!$C$17</f>
        <v>0.98039215539346025</v>
      </c>
      <c r="I41" s="8">
        <f>('DGL 4'!$P$7/'DGL 4'!$B$26)*(1-EXP(-'DGL 4'!$B$26*D41)) + ('DGL 4'!$P$8/'DGL 4'!$B$27)*(1-EXP(-'DGL 4'!$B$27*D41))+ ('DGL 4'!$P$9/'DGL 4'!$B$28)*(1-EXP(-'DGL 4'!$B$28*D41))</f>
        <v>9.8039215462452507</v>
      </c>
      <c r="J41" s="21">
        <f>(I41+Systeme!$K$20)/Systeme!$K$17</f>
        <v>9.8039215462452506E-3</v>
      </c>
      <c r="L41" s="8">
        <f t="shared" si="0"/>
        <v>9.7995641124881688E-8</v>
      </c>
      <c r="M41" s="21">
        <f>(L41+Systeme!$S$20)/Systeme!$S$17</f>
        <v>9.7995641124881688E-11</v>
      </c>
      <c r="O41" s="8">
        <f>('DGL 4'!$P$15/'DGL 4'!$B$26)*(1-EXP(-'DGL 4'!$B$26*D41)) + ('DGL 4'!$P$16/'DGL 4'!$B$27)*(1-EXP(-'DGL 4'!$B$27*D41))+ ('DGL 4'!$P$17/'DGL 4'!$B$28)*(1-EXP(-'DGL 4'!$B$28*D41))</f>
        <v>6.5902896010295863E-7</v>
      </c>
      <c r="P41" s="21">
        <f>(O41+Systeme!$AA$20)/Systeme!$AA$17</f>
        <v>6.5902896010295864E-18</v>
      </c>
    </row>
    <row r="42" spans="1:16" x14ac:dyDescent="0.25">
      <c r="A42" s="4">
        <f t="shared" si="1"/>
        <v>40</v>
      </c>
      <c r="D42" s="19">
        <f>A42*0.001 *Systeme!$G$4</f>
        <v>20</v>
      </c>
      <c r="F42" s="8">
        <f>('DGL 4'!$P$3/'DGL 4'!$B$26)*(1-EXP(-'DGL 4'!$B$26*D42)) + ('DGL 4'!$P$4/'DGL 4'!$B$27)*(1-EXP(-'DGL 4'!$B$27*D42))+ ('DGL 4'!$P$5/'DGL 4'!$B$28)*(1-EXP(-'DGL 4'!$B$28*D42))</f>
        <v>-9.8039223224934613</v>
      </c>
      <c r="G42" s="21">
        <f>(F42+Systeme!$C$20)/Systeme!$C$17</f>
        <v>0.98039215535501312</v>
      </c>
      <c r="I42" s="8">
        <f>('DGL 4'!$P$7/'DGL 4'!$B$26)*(1-EXP(-'DGL 4'!$B$26*D42)) + ('DGL 4'!$P$8/'DGL 4'!$B$27)*(1-EXP(-'DGL 4'!$B$27*D42))+ ('DGL 4'!$P$9/'DGL 4'!$B$28)*(1-EXP(-'DGL 4'!$B$28*D42))</f>
        <v>9.8039215458607778</v>
      </c>
      <c r="J42" s="21">
        <f>(I42+Systeme!$K$20)/Systeme!$K$17</f>
        <v>9.8039215458607786E-3</v>
      </c>
      <c r="L42" s="8">
        <f t="shared" si="0"/>
        <v>9.800354206805665E-8</v>
      </c>
      <c r="M42" s="21">
        <f>(L42+Systeme!$S$20)/Systeme!$S$17</f>
        <v>9.8003542068056647E-11</v>
      </c>
      <c r="O42" s="8">
        <f>('DGL 4'!$P$15/'DGL 4'!$B$26)*(1-EXP(-'DGL 4'!$B$26*D42)) + ('DGL 4'!$P$16/'DGL 4'!$B$27)*(1-EXP(-'DGL 4'!$B$27*D42))+ ('DGL 4'!$P$17/'DGL 4'!$B$28)*(1-EXP(-'DGL 4'!$B$28*D42))</f>
        <v>6.7862914142875737E-7</v>
      </c>
      <c r="P42" s="21">
        <f>(O42+Systeme!$AA$20)/Systeme!$AA$17</f>
        <v>6.7862914142875734E-18</v>
      </c>
    </row>
    <row r="43" spans="1:16" x14ac:dyDescent="0.25">
      <c r="A43" s="4">
        <f t="shared" si="1"/>
        <v>41</v>
      </c>
      <c r="D43" s="19">
        <f>A43*0.001 *Systeme!$G$4</f>
        <v>20.5</v>
      </c>
      <c r="F43" s="8">
        <f>('DGL 4'!$P$3/'DGL 4'!$B$26)*(1-EXP(-'DGL 4'!$B$26*D43)) + ('DGL 4'!$P$4/'DGL 4'!$B$27)*(1-EXP(-'DGL 4'!$B$27*D43))+ ('DGL 4'!$P$5/'DGL 4'!$B$28)*(1-EXP(-'DGL 4'!$B$28*D43))</f>
        <v>-9.8039223417170724</v>
      </c>
      <c r="G43" s="21">
        <f>(F43+Systeme!$C$20)/Systeme!$C$17</f>
        <v>0.98039215531656587</v>
      </c>
      <c r="I43" s="8">
        <f>('DGL 4'!$P$7/'DGL 4'!$B$26)*(1-EXP(-'DGL 4'!$B$26*D43)) + ('DGL 4'!$P$8/'DGL 4'!$B$27)*(1-EXP(-'DGL 4'!$B$27*D43))+ ('DGL 4'!$P$9/'DGL 4'!$B$28)*(1-EXP(-'DGL 4'!$B$28*D43))</f>
        <v>9.8039215454763067</v>
      </c>
      <c r="J43" s="21">
        <f>(I43+Systeme!$K$20)/Systeme!$K$17</f>
        <v>9.8039215454763066E-3</v>
      </c>
      <c r="L43" s="8">
        <f t="shared" si="0"/>
        <v>9.8010010728699743E-8</v>
      </c>
      <c r="M43" s="21">
        <f>(L43+Systeme!$S$20)/Systeme!$S$17</f>
        <v>9.8010010728699745E-11</v>
      </c>
      <c r="O43" s="8">
        <f>('DGL 4'!$P$15/'DGL 4'!$B$26)*(1-EXP(-'DGL 4'!$B$26*D43)) + ('DGL 4'!$P$16/'DGL 4'!$B$27)*(1-EXP(-'DGL 4'!$B$27*D43))+ ('DGL 4'!$P$17/'DGL 4'!$B$28)*(1-EXP(-'DGL 4'!$B$28*D43))</f>
        <v>6.9823075503708798E-7</v>
      </c>
      <c r="P43" s="21">
        <f>(O43+Systeme!$AA$20)/Systeme!$AA$17</f>
        <v>6.98230755037088E-18</v>
      </c>
    </row>
    <row r="44" spans="1:16" x14ac:dyDescent="0.25">
      <c r="A44" s="4">
        <f t="shared" si="1"/>
        <v>42</v>
      </c>
      <c r="D44" s="19">
        <f>A44*0.001 *Systeme!$G$4</f>
        <v>21</v>
      </c>
      <c r="F44" s="8">
        <f>('DGL 4'!$P$3/'DGL 4'!$B$26)*(1-EXP(-'DGL 4'!$B$26*D44)) + ('DGL 4'!$P$4/'DGL 4'!$B$27)*(1-EXP(-'DGL 4'!$B$27*D44))+ ('DGL 4'!$P$5/'DGL 4'!$B$28)*(1-EXP(-'DGL 4'!$B$28*D44))</f>
        <v>-9.8039223609406836</v>
      </c>
      <c r="G44" s="21">
        <f>(F44+Systeme!$C$20)/Systeme!$C$17</f>
        <v>0.98039215527811863</v>
      </c>
      <c r="I44" s="8">
        <f>('DGL 4'!$P$7/'DGL 4'!$B$26)*(1-EXP(-'DGL 4'!$B$26*D44)) + ('DGL 4'!$P$8/'DGL 4'!$B$27)*(1-EXP(-'DGL 4'!$B$27*D44))+ ('DGL 4'!$P$9/'DGL 4'!$B$28)*(1-EXP(-'DGL 4'!$B$28*D44))</f>
        <v>9.8039215450918338</v>
      </c>
      <c r="J44" s="21">
        <f>(I44+Systeme!$K$20)/Systeme!$K$17</f>
        <v>9.8039215450918329E-3</v>
      </c>
      <c r="L44" s="8">
        <f t="shared" si="0"/>
        <v>9.8015308511948302E-8</v>
      </c>
      <c r="M44" s="21">
        <f>(L44+Systeme!$S$20)/Systeme!$S$17</f>
        <v>9.8015308511948305E-11</v>
      </c>
      <c r="O44" s="8">
        <f>('DGL 4'!$P$15/'DGL 4'!$B$26)*(1-EXP(-'DGL 4'!$B$26*D44)) + ('DGL 4'!$P$16/'DGL 4'!$B$27)*(1-EXP(-'DGL 4'!$B$27*D44))+ ('DGL 4'!$P$17/'DGL 4'!$B$28)*(1-EXP(-'DGL 4'!$B$28*D44))</f>
        <v>7.1783354129916997E-7</v>
      </c>
      <c r="P44" s="21">
        <f>(O44+Systeme!$AA$20)/Systeme!$AA$17</f>
        <v>7.1783354129916992E-18</v>
      </c>
    </row>
    <row r="45" spans="1:16" x14ac:dyDescent="0.25">
      <c r="A45" s="4">
        <f t="shared" si="1"/>
        <v>43</v>
      </c>
      <c r="D45" s="19">
        <f>A45*0.001 *Systeme!$G$4</f>
        <v>21.5</v>
      </c>
      <c r="F45" s="8">
        <f>('DGL 4'!$P$3/'DGL 4'!$B$26)*(1-EXP(-'DGL 4'!$B$26*D45)) + ('DGL 4'!$P$4/'DGL 4'!$B$27)*(1-EXP(-'DGL 4'!$B$27*D45))+ ('DGL 4'!$P$5/'DGL 4'!$B$28)*(1-EXP(-'DGL 4'!$B$28*D45))</f>
        <v>-9.803922380164293</v>
      </c>
      <c r="G45" s="21">
        <f>(F45+Systeme!$C$20)/Systeme!$C$17</f>
        <v>0.98039215523967138</v>
      </c>
      <c r="I45" s="8">
        <f>('DGL 4'!$P$7/'DGL 4'!$B$26)*(1-EXP(-'DGL 4'!$B$26*D45)) + ('DGL 4'!$P$8/'DGL 4'!$B$27)*(1-EXP(-'DGL 4'!$B$27*D45))+ ('DGL 4'!$P$9/'DGL 4'!$B$28)*(1-EXP(-'DGL 4'!$B$28*D45))</f>
        <v>9.8039215447073627</v>
      </c>
      <c r="J45" s="21">
        <f>(I45+Systeme!$K$20)/Systeme!$K$17</f>
        <v>9.8039215447073627E-3</v>
      </c>
      <c r="L45" s="8">
        <f t="shared" si="0"/>
        <v>9.8019642654798236E-8</v>
      </c>
      <c r="M45" s="21">
        <f>(L45+Systeme!$S$20)/Systeme!$S$17</f>
        <v>9.8019642654798242E-11</v>
      </c>
      <c r="O45" s="8">
        <f>('DGL 4'!$P$15/'DGL 4'!$B$26)*(1-EXP(-'DGL 4'!$B$26*D45)) + ('DGL 4'!$P$16/'DGL 4'!$B$27)*(1-EXP(-'DGL 4'!$B$27*D45))+ ('DGL 4'!$P$17/'DGL 4'!$B$28)*(1-EXP(-'DGL 4'!$B$28*D45))</f>
        <v>7.374372876489369E-7</v>
      </c>
      <c r="P45" s="21">
        <f>(O45+Systeme!$AA$20)/Systeme!$AA$17</f>
        <v>7.3743728764893692E-18</v>
      </c>
    </row>
    <row r="46" spans="1:16" x14ac:dyDescent="0.25">
      <c r="A46" s="4">
        <f t="shared" si="1"/>
        <v>44</v>
      </c>
      <c r="D46" s="19">
        <f>A46*0.001 *Systeme!$G$4</f>
        <v>22</v>
      </c>
      <c r="F46" s="8">
        <f>('DGL 4'!$P$3/'DGL 4'!$B$26)*(1-EXP(-'DGL 4'!$B$26*D46)) + ('DGL 4'!$P$4/'DGL 4'!$B$27)*(1-EXP(-'DGL 4'!$B$27*D46))+ ('DGL 4'!$P$5/'DGL 4'!$B$28)*(1-EXP(-'DGL 4'!$B$28*D46))</f>
        <v>-9.8039223993879041</v>
      </c>
      <c r="G46" s="21">
        <f>(F46+Systeme!$C$20)/Systeme!$C$17</f>
        <v>0.98039215520122425</v>
      </c>
      <c r="I46" s="8">
        <f>('DGL 4'!$P$7/'DGL 4'!$B$26)*(1-EXP(-'DGL 4'!$B$26*D46)) + ('DGL 4'!$P$8/'DGL 4'!$B$27)*(1-EXP(-'DGL 4'!$B$27*D46))+ ('DGL 4'!$P$9/'DGL 4'!$B$28)*(1-EXP(-'DGL 4'!$B$28*D46))</f>
        <v>9.8039215443228898</v>
      </c>
      <c r="J46" s="21">
        <f>(I46+Systeme!$K$20)/Systeme!$K$17</f>
        <v>9.803921544322889E-3</v>
      </c>
      <c r="L46" s="8">
        <f t="shared" si="0"/>
        <v>9.8023194297051297E-8</v>
      </c>
      <c r="M46" s="21">
        <f>(L46+Systeme!$S$20)/Systeme!$S$17</f>
        <v>9.8023194297051295E-11</v>
      </c>
      <c r="O46" s="8">
        <f>('DGL 4'!$P$15/'DGL 4'!$B$26)*(1-EXP(-'DGL 4'!$B$26*D46)) + ('DGL 4'!$P$16/'DGL 4'!$B$27)*(1-EXP(-'DGL 4'!$B$27*D46))+ ('DGL 4'!$P$17/'DGL 4'!$B$28)*(1-EXP(-'DGL 4'!$B$28*D46))</f>
        <v>7.5704182005201438E-7</v>
      </c>
      <c r="P46" s="21">
        <f>(O46+Systeme!$AA$20)/Systeme!$AA$17</f>
        <v>7.5704182005201435E-18</v>
      </c>
    </row>
    <row r="47" spans="1:16" x14ac:dyDescent="0.25">
      <c r="A47" s="4">
        <f t="shared" si="1"/>
        <v>45</v>
      </c>
      <c r="D47" s="19">
        <f>A47*0.001 *Systeme!$G$4</f>
        <v>22.5</v>
      </c>
      <c r="F47" s="8">
        <f>('DGL 4'!$P$3/'DGL 4'!$B$26)*(1-EXP(-'DGL 4'!$B$26*D47)) + ('DGL 4'!$P$4/'DGL 4'!$B$27)*(1-EXP(-'DGL 4'!$B$27*D47))+ ('DGL 4'!$P$5/'DGL 4'!$B$28)*(1-EXP(-'DGL 4'!$B$28*D47))</f>
        <v>-9.8039224186115153</v>
      </c>
      <c r="G47" s="21">
        <f>(F47+Systeme!$C$20)/Systeme!$C$17</f>
        <v>0.98039215516277689</v>
      </c>
      <c r="I47" s="8">
        <f>('DGL 4'!$P$7/'DGL 4'!$B$26)*(1-EXP(-'DGL 4'!$B$26*D47)) + ('DGL 4'!$P$8/'DGL 4'!$B$27)*(1-EXP(-'DGL 4'!$B$27*D47))+ ('DGL 4'!$P$9/'DGL 4'!$B$28)*(1-EXP(-'DGL 4'!$B$28*D47))</f>
        <v>9.8039215439384169</v>
      </c>
      <c r="J47" s="21">
        <f>(I47+Systeme!$K$20)/Systeme!$K$17</f>
        <v>9.803921543938417E-3</v>
      </c>
      <c r="L47" s="8">
        <f t="shared" si="0"/>
        <v>9.8026102373288459E-8</v>
      </c>
      <c r="M47" s="21">
        <f>(L47+Systeme!$S$20)/Systeme!$S$17</f>
        <v>9.8026102373288459E-11</v>
      </c>
      <c r="O47" s="8">
        <f>('DGL 4'!$P$15/'DGL 4'!$B$26)*(1-EXP(-'DGL 4'!$B$26*D47)) + ('DGL 4'!$P$16/'DGL 4'!$B$27)*(1-EXP(-'DGL 4'!$B$27*D47))+ ('DGL 4'!$P$17/'DGL 4'!$B$28)*(1-EXP(-'DGL 4'!$B$28*D47))</f>
        <v>7.7664699602110776E-7</v>
      </c>
      <c r="P47" s="21">
        <f>(O47+Systeme!$AA$20)/Systeme!$AA$17</f>
        <v>7.766469960211078E-18</v>
      </c>
    </row>
    <row r="48" spans="1:16" x14ac:dyDescent="0.25">
      <c r="A48" s="4">
        <f t="shared" si="1"/>
        <v>46</v>
      </c>
      <c r="D48" s="19">
        <f>A48*0.001 *Systeme!$G$4</f>
        <v>23</v>
      </c>
      <c r="F48" s="8">
        <f>('DGL 4'!$P$3/'DGL 4'!$B$26)*(1-EXP(-'DGL 4'!$B$26*D48)) + ('DGL 4'!$P$4/'DGL 4'!$B$27)*(1-EXP(-'DGL 4'!$B$27*D48))+ ('DGL 4'!$P$5/'DGL 4'!$B$28)*(1-EXP(-'DGL 4'!$B$28*D48))</f>
        <v>-9.8039224378351264</v>
      </c>
      <c r="G48" s="21">
        <f>(F48+Systeme!$C$20)/Systeme!$C$17</f>
        <v>0.98039215512432976</v>
      </c>
      <c r="I48" s="8">
        <f>('DGL 4'!$P$7/'DGL 4'!$B$26)*(1-EXP(-'DGL 4'!$B$26*D48)) + ('DGL 4'!$P$8/'DGL 4'!$B$27)*(1-EXP(-'DGL 4'!$B$27*D48))+ ('DGL 4'!$P$9/'DGL 4'!$B$28)*(1-EXP(-'DGL 4'!$B$28*D48))</f>
        <v>9.8039215435539457</v>
      </c>
      <c r="J48" s="21">
        <f>(I48+Systeme!$K$20)/Systeme!$K$17</f>
        <v>9.8039215435539451E-3</v>
      </c>
      <c r="L48" s="8">
        <f t="shared" si="0"/>
        <v>9.8028481765881931E-8</v>
      </c>
      <c r="M48" s="21">
        <f>(L48+Systeme!$S$20)/Systeme!$S$17</f>
        <v>9.8028481765881933E-11</v>
      </c>
      <c r="O48" s="8">
        <f>('DGL 4'!$P$15/'DGL 4'!$B$26)*(1-EXP(-'DGL 4'!$B$26*D48)) + ('DGL 4'!$P$16/'DGL 4'!$B$27)*(1-EXP(-'DGL 4'!$B$27*D48))+ ('DGL 4'!$P$17/'DGL 4'!$B$28)*(1-EXP(-'DGL 4'!$B$28*D48))</f>
        <v>7.9625269889748799E-7</v>
      </c>
      <c r="P48" s="21">
        <f>(O48+Systeme!$AA$20)/Systeme!$AA$17</f>
        <v>7.9625269889748797E-18</v>
      </c>
    </row>
    <row r="49" spans="1:16" x14ac:dyDescent="0.25">
      <c r="A49" s="4">
        <f t="shared" si="1"/>
        <v>47</v>
      </c>
      <c r="D49" s="19">
        <f>A49*0.001 *Systeme!$G$4</f>
        <v>23.5</v>
      </c>
      <c r="F49" s="8">
        <f>('DGL 4'!$P$3/'DGL 4'!$B$26)*(1-EXP(-'DGL 4'!$B$26*D49)) + ('DGL 4'!$P$4/'DGL 4'!$B$27)*(1-EXP(-'DGL 4'!$B$27*D49))+ ('DGL 4'!$P$5/'DGL 4'!$B$28)*(1-EXP(-'DGL 4'!$B$28*D49))</f>
        <v>-9.8039224570587375</v>
      </c>
      <c r="G49" s="21">
        <f>(F49+Systeme!$C$20)/Systeme!$C$17</f>
        <v>0.98039215508588251</v>
      </c>
      <c r="I49" s="8">
        <f>('DGL 4'!$P$7/'DGL 4'!$B$26)*(1-EXP(-'DGL 4'!$B$26*D49)) + ('DGL 4'!$P$8/'DGL 4'!$B$27)*(1-EXP(-'DGL 4'!$B$27*D49))+ ('DGL 4'!$P$9/'DGL 4'!$B$28)*(1-EXP(-'DGL 4'!$B$28*D49))</f>
        <v>9.8039215431694728</v>
      </c>
      <c r="J49" s="21">
        <f>(I49+Systeme!$K$20)/Systeme!$K$17</f>
        <v>9.8039215431694731E-3</v>
      </c>
      <c r="L49" s="8">
        <f t="shared" si="0"/>
        <v>9.8030431539634116E-8</v>
      </c>
      <c r="M49" s="21">
        <f>(L49+Systeme!$S$20)/Systeme!$S$17</f>
        <v>9.8030431539634117E-11</v>
      </c>
      <c r="O49" s="8">
        <f>('DGL 4'!$P$15/'DGL 4'!$B$26)*(1-EXP(-'DGL 4'!$B$26*D49)) + ('DGL 4'!$P$16/'DGL 4'!$B$27)*(1-EXP(-'DGL 4'!$B$27*D49))+ ('DGL 4'!$P$17/'DGL 4'!$B$28)*(1-EXP(-'DGL 4'!$B$28*D49))</f>
        <v>8.1585883316906635E-7</v>
      </c>
      <c r="P49" s="21">
        <f>(O49+Systeme!$AA$20)/Systeme!$AA$17</f>
        <v>8.1585883316906642E-18</v>
      </c>
    </row>
    <row r="50" spans="1:16" x14ac:dyDescent="0.25">
      <c r="A50" s="4">
        <f t="shared" si="1"/>
        <v>48</v>
      </c>
      <c r="D50" s="19">
        <f>A50*0.001 *Systeme!$G$4</f>
        <v>24</v>
      </c>
      <c r="F50" s="8">
        <f>('DGL 4'!$P$3/'DGL 4'!$B$26)*(1-EXP(-'DGL 4'!$B$26*D50)) + ('DGL 4'!$P$4/'DGL 4'!$B$27)*(1-EXP(-'DGL 4'!$B$27*D50))+ ('DGL 4'!$P$5/'DGL 4'!$B$28)*(1-EXP(-'DGL 4'!$B$28*D50))</f>
        <v>-9.8039224762823469</v>
      </c>
      <c r="G50" s="21">
        <f>(F50+Systeme!$C$20)/Systeme!$C$17</f>
        <v>0.98039215504743527</v>
      </c>
      <c r="I50" s="8">
        <f>('DGL 4'!$P$7/'DGL 4'!$B$26)*(1-EXP(-'DGL 4'!$B$26*D50)) + ('DGL 4'!$P$8/'DGL 4'!$B$27)*(1-EXP(-'DGL 4'!$B$27*D50))+ ('DGL 4'!$P$9/'DGL 4'!$B$28)*(1-EXP(-'DGL 4'!$B$28*D50))</f>
        <v>9.8039215427849999</v>
      </c>
      <c r="J50" s="21">
        <f>(I50+Systeme!$K$20)/Systeme!$K$17</f>
        <v>9.8039215427849994E-3</v>
      </c>
      <c r="L50" s="8">
        <f t="shared" si="0"/>
        <v>9.8032026340515373E-8</v>
      </c>
      <c r="M50" s="21">
        <f>(L50+Systeme!$S$20)/Systeme!$S$17</f>
        <v>9.8032026340515377E-11</v>
      </c>
      <c r="O50" s="8">
        <f>('DGL 4'!$P$15/'DGL 4'!$B$26)*(1-EXP(-'DGL 4'!$B$26*D50)) + ('DGL 4'!$P$16/'DGL 4'!$B$27)*(1-EXP(-'DGL 4'!$B$27*D50))+ ('DGL 4'!$P$17/'DGL 4'!$B$28)*(1-EXP(-'DGL 4'!$B$28*D50))</f>
        <v>8.354653206371588E-7</v>
      </c>
      <c r="P50" s="21">
        <f>(O50+Systeme!$AA$20)/Systeme!$AA$17</f>
        <v>8.3546532063715877E-18</v>
      </c>
    </row>
    <row r="51" spans="1:16" x14ac:dyDescent="0.25">
      <c r="A51" s="4">
        <f t="shared" si="1"/>
        <v>49</v>
      </c>
      <c r="D51" s="19">
        <f>A51*0.001 *Systeme!$G$4</f>
        <v>24.5</v>
      </c>
      <c r="F51" s="8">
        <f>('DGL 4'!$P$3/'DGL 4'!$B$26)*(1-EXP(-'DGL 4'!$B$26*D51)) + ('DGL 4'!$P$4/'DGL 4'!$B$27)*(1-EXP(-'DGL 4'!$B$27*D51))+ ('DGL 4'!$P$5/'DGL 4'!$B$28)*(1-EXP(-'DGL 4'!$B$28*D51))</f>
        <v>-9.8039224955059581</v>
      </c>
      <c r="G51" s="21">
        <f>(F51+Systeme!$C$20)/Systeme!$C$17</f>
        <v>0.98039215500898813</v>
      </c>
      <c r="I51" s="8">
        <f>('DGL 4'!$P$7/'DGL 4'!$B$26)*(1-EXP(-'DGL 4'!$B$26*D51)) + ('DGL 4'!$P$8/'DGL 4'!$B$27)*(1-EXP(-'DGL 4'!$B$27*D51))+ ('DGL 4'!$P$9/'DGL 4'!$B$28)*(1-EXP(-'DGL 4'!$B$28*D51))</f>
        <v>9.8039215424005288</v>
      </c>
      <c r="J51" s="21">
        <f>(I51+Systeme!$K$20)/Systeme!$K$17</f>
        <v>9.8039215424005292E-3</v>
      </c>
      <c r="L51" s="8">
        <f t="shared" si="0"/>
        <v>9.8033331968549933E-8</v>
      </c>
      <c r="M51" s="21">
        <f>(L51+Systeme!$S$20)/Systeme!$S$17</f>
        <v>9.8033331968549928E-11</v>
      </c>
      <c r="O51" s="8">
        <f>('DGL 4'!$P$15/'DGL 4'!$B$26)*(1-EXP(-'DGL 4'!$B$26*D51)) + ('DGL 4'!$P$16/'DGL 4'!$B$27)*(1-EXP(-'DGL 4'!$B$27*D51))+ ('DGL 4'!$P$17/'DGL 4'!$B$28)*(1-EXP(-'DGL 4'!$B$28*D51))</f>
        <v>8.5507209727809794E-7</v>
      </c>
      <c r="P51" s="21">
        <f>(O51+Systeme!$AA$20)/Systeme!$AA$17</f>
        <v>8.5507209727809793E-18</v>
      </c>
    </row>
    <row r="52" spans="1:16" x14ac:dyDescent="0.25">
      <c r="A52" s="4">
        <f t="shared" si="1"/>
        <v>50</v>
      </c>
      <c r="D52" s="19">
        <f>A52*0.001 *Systeme!$G$4</f>
        <v>25</v>
      </c>
      <c r="F52" s="8">
        <f>('DGL 4'!$P$3/'DGL 4'!$B$26)*(1-EXP(-'DGL 4'!$B$26*D52)) + ('DGL 4'!$P$4/'DGL 4'!$B$27)*(1-EXP(-'DGL 4'!$B$27*D52))+ ('DGL 4'!$P$5/'DGL 4'!$B$28)*(1-EXP(-'DGL 4'!$B$28*D52))</f>
        <v>-9.8039225147295692</v>
      </c>
      <c r="G52" s="21">
        <f>(F52+Systeme!$C$20)/Systeme!$C$17</f>
        <v>0.98039215497054089</v>
      </c>
      <c r="I52" s="8">
        <f>('DGL 4'!$P$7/'DGL 4'!$B$26)*(1-EXP(-'DGL 4'!$B$26*D52)) + ('DGL 4'!$P$8/'DGL 4'!$B$27)*(1-EXP(-'DGL 4'!$B$27*D52))+ ('DGL 4'!$P$9/'DGL 4'!$B$28)*(1-EXP(-'DGL 4'!$B$28*D52))</f>
        <v>9.8039215420160559</v>
      </c>
      <c r="J52" s="21">
        <f>(I52+Systeme!$K$20)/Systeme!$K$17</f>
        <v>9.8039215420160555E-3</v>
      </c>
      <c r="L52" s="8">
        <f t="shared" si="0"/>
        <v>9.8034402618239732E-8</v>
      </c>
      <c r="M52" s="21">
        <f>(L52+Systeme!$S$20)/Systeme!$S$17</f>
        <v>9.8034402618239731E-11</v>
      </c>
      <c r="O52" s="8">
        <f>('DGL 4'!$P$15/'DGL 4'!$B$26)*(1-EXP(-'DGL 4'!$B$26*D52)) + ('DGL 4'!$P$16/'DGL 4'!$B$27)*(1-EXP(-'DGL 4'!$B$27*D52))+ ('DGL 4'!$P$17/'DGL 4'!$B$28)*(1-EXP(-'DGL 4'!$B$28*D52))</f>
        <v>8.7467911067373868E-7</v>
      </c>
      <c r="P52" s="21">
        <f>(O52+Systeme!$AA$20)/Systeme!$AA$17</f>
        <v>8.7467911067373873E-18</v>
      </c>
    </row>
    <row r="53" spans="1:16" x14ac:dyDescent="0.25">
      <c r="A53" s="4">
        <f t="shared" si="1"/>
        <v>51</v>
      </c>
      <c r="D53" s="19">
        <f>A53*0.001 *Systeme!$G$4</f>
        <v>25.500000000000004</v>
      </c>
      <c r="F53" s="8">
        <f>('DGL 4'!$P$3/'DGL 4'!$B$26)*(1-EXP(-'DGL 4'!$B$26*D53)) + ('DGL 4'!$P$4/'DGL 4'!$B$27)*(1-EXP(-'DGL 4'!$B$27*D53))+ ('DGL 4'!$P$5/'DGL 4'!$B$28)*(1-EXP(-'DGL 4'!$B$28*D53))</f>
        <v>-9.8039225339531804</v>
      </c>
      <c r="G53" s="21">
        <f>(F53+Systeme!$C$20)/Systeme!$C$17</f>
        <v>0.98039215493209364</v>
      </c>
      <c r="I53" s="8">
        <f>('DGL 4'!$P$7/'DGL 4'!$B$26)*(1-EXP(-'DGL 4'!$B$26*D53)) + ('DGL 4'!$P$8/'DGL 4'!$B$27)*(1-EXP(-'DGL 4'!$B$27*D53))+ ('DGL 4'!$P$9/'DGL 4'!$B$28)*(1-EXP(-'DGL 4'!$B$28*D53))</f>
        <v>9.8039215416315848</v>
      </c>
      <c r="J53" s="21">
        <f>(I53+Systeme!$K$20)/Systeme!$K$17</f>
        <v>9.8039215416315852E-3</v>
      </c>
      <c r="L53" s="8">
        <f t="shared" si="0"/>
        <v>9.8035277653218273E-8</v>
      </c>
      <c r="M53" s="21">
        <f>(L53+Systeme!$S$20)/Systeme!$S$17</f>
        <v>9.8035277653218273E-11</v>
      </c>
      <c r="O53" s="8">
        <f>('DGL 4'!$P$15/'DGL 4'!$B$26)*(1-EXP(-'DGL 4'!$B$26*D53)) + ('DGL 4'!$P$16/'DGL 4'!$B$27)*(1-EXP(-'DGL 4'!$B$27*D53))+ ('DGL 4'!$P$17/'DGL 4'!$B$28)*(1-EXP(-'DGL 4'!$B$28*D53))</f>
        <v>8.9428631790773385E-7</v>
      </c>
      <c r="P53" s="21">
        <f>(O53+Systeme!$AA$20)/Systeme!$AA$17</f>
        <v>8.9428631790773388E-18</v>
      </c>
    </row>
    <row r="54" spans="1:16" x14ac:dyDescent="0.25">
      <c r="A54" s="4">
        <f t="shared" si="1"/>
        <v>52</v>
      </c>
      <c r="D54" s="19">
        <f>A54*0.001 *Systeme!$G$4</f>
        <v>26.000000000000004</v>
      </c>
      <c r="F54" s="8">
        <f>('DGL 4'!$P$3/'DGL 4'!$B$26)*(1-EXP(-'DGL 4'!$B$26*D54)) + ('DGL 4'!$P$4/'DGL 4'!$B$27)*(1-EXP(-'DGL 4'!$B$27*D54))+ ('DGL 4'!$P$5/'DGL 4'!$B$28)*(1-EXP(-'DGL 4'!$B$28*D54))</f>
        <v>-9.8039225531767897</v>
      </c>
      <c r="G54" s="21">
        <f>(F54+Systeme!$C$20)/Systeme!$C$17</f>
        <v>0.98039215489364639</v>
      </c>
      <c r="I54" s="8">
        <f>('DGL 4'!$P$7/'DGL 4'!$B$26)*(1-EXP(-'DGL 4'!$B$26*D54)) + ('DGL 4'!$P$8/'DGL 4'!$B$27)*(1-EXP(-'DGL 4'!$B$27*D54))+ ('DGL 4'!$P$9/'DGL 4'!$B$28)*(1-EXP(-'DGL 4'!$B$28*D54))</f>
        <v>9.8039215412471119</v>
      </c>
      <c r="J54" s="21">
        <f>(I54+Systeme!$K$20)/Systeme!$K$17</f>
        <v>9.8039215412471115E-3</v>
      </c>
      <c r="L54" s="8">
        <f t="shared" si="0"/>
        <v>9.8035993986775668E-8</v>
      </c>
      <c r="M54" s="21">
        <f>(L54+Systeme!$S$20)/Systeme!$S$17</f>
        <v>9.8035993986775662E-11</v>
      </c>
      <c r="O54" s="8">
        <f>('DGL 4'!$P$15/'DGL 4'!$B$26)*(1-EXP(-'DGL 4'!$B$26*D54)) + ('DGL 4'!$P$16/'DGL 4'!$B$27)*(1-EXP(-'DGL 4'!$B$27*D54))+ ('DGL 4'!$P$17/'DGL 4'!$B$28)*(1-EXP(-'DGL 4'!$B$28*D54))</f>
        <v>9.1389368384315015E-7</v>
      </c>
      <c r="P54" s="21">
        <f>(O54+Systeme!$AA$20)/Systeme!$AA$17</f>
        <v>9.1389368384315017E-18</v>
      </c>
    </row>
    <row r="55" spans="1:16" x14ac:dyDescent="0.25">
      <c r="A55" s="4">
        <f t="shared" si="1"/>
        <v>53</v>
      </c>
      <c r="D55" s="19">
        <f>A55*0.001 *Systeme!$G$4</f>
        <v>26.5</v>
      </c>
      <c r="F55" s="8">
        <f>('DGL 4'!$P$3/'DGL 4'!$B$26)*(1-EXP(-'DGL 4'!$B$26*D55)) + ('DGL 4'!$P$4/'DGL 4'!$B$27)*(1-EXP(-'DGL 4'!$B$27*D55))+ ('DGL 4'!$P$5/'DGL 4'!$B$28)*(1-EXP(-'DGL 4'!$B$28*D55))</f>
        <v>-9.8039225724004009</v>
      </c>
      <c r="G55" s="21">
        <f>(F55+Systeme!$C$20)/Systeme!$C$17</f>
        <v>0.98039215485519926</v>
      </c>
      <c r="I55" s="8">
        <f>('DGL 4'!$P$7/'DGL 4'!$B$26)*(1-EXP(-'DGL 4'!$B$26*D55)) + ('DGL 4'!$P$8/'DGL 4'!$B$27)*(1-EXP(-'DGL 4'!$B$27*D55))+ ('DGL 4'!$P$9/'DGL 4'!$B$28)*(1-EXP(-'DGL 4'!$B$28*D55))</f>
        <v>9.803921540862639</v>
      </c>
      <c r="J55" s="21">
        <f>(I55+Systeme!$K$20)/Systeme!$K$17</f>
        <v>9.8039215408626396E-3</v>
      </c>
      <c r="L55" s="8">
        <f t="shared" si="0"/>
        <v>9.8036582162956313E-8</v>
      </c>
      <c r="M55" s="21">
        <f>(L55+Systeme!$S$20)/Systeme!$S$17</f>
        <v>9.8036582162956309E-11</v>
      </c>
      <c r="O55" s="8">
        <f>('DGL 4'!$P$15/'DGL 4'!$B$26)*(1-EXP(-'DGL 4'!$B$26*D55)) + ('DGL 4'!$P$16/'DGL 4'!$B$27)*(1-EXP(-'DGL 4'!$B$27*D55))+ ('DGL 4'!$P$17/'DGL 4'!$B$28)*(1-EXP(-'DGL 4'!$B$28*D55))</f>
        <v>9.3350117971230005E-7</v>
      </c>
      <c r="P55" s="21">
        <f>(O55+Systeme!$AA$20)/Systeme!$AA$17</f>
        <v>9.3350117971230007E-18</v>
      </c>
    </row>
    <row r="56" spans="1:16" x14ac:dyDescent="0.25">
      <c r="A56" s="4">
        <f t="shared" si="1"/>
        <v>54</v>
      </c>
      <c r="D56" s="19">
        <f>A56*0.001 *Systeme!$G$4</f>
        <v>27</v>
      </c>
      <c r="F56" s="8">
        <f>('DGL 4'!$P$3/'DGL 4'!$B$26)*(1-EXP(-'DGL 4'!$B$26*D56)) + ('DGL 4'!$P$4/'DGL 4'!$B$27)*(1-EXP(-'DGL 4'!$B$27*D56))+ ('DGL 4'!$P$5/'DGL 4'!$B$28)*(1-EXP(-'DGL 4'!$B$28*D56))</f>
        <v>-9.803922591624012</v>
      </c>
      <c r="G56" s="21">
        <f>(F56+Systeme!$C$20)/Systeme!$C$17</f>
        <v>0.9803921548167519</v>
      </c>
      <c r="I56" s="8">
        <f>('DGL 4'!$P$7/'DGL 4'!$B$26)*(1-EXP(-'DGL 4'!$B$26*D56)) + ('DGL 4'!$P$8/'DGL 4'!$B$27)*(1-EXP(-'DGL 4'!$B$27*D56))+ ('DGL 4'!$P$9/'DGL 4'!$B$28)*(1-EXP(-'DGL 4'!$B$28*D56))</f>
        <v>9.8039215404781679</v>
      </c>
      <c r="J56" s="21">
        <f>(I56+Systeme!$K$20)/Systeme!$K$17</f>
        <v>9.8039215404781676E-3</v>
      </c>
      <c r="L56" s="8">
        <f t="shared" si="0"/>
        <v>9.8037062182036942E-8</v>
      </c>
      <c r="M56" s="21">
        <f>(L56+Systeme!$S$20)/Systeme!$S$17</f>
        <v>9.8037062182036941E-11</v>
      </c>
      <c r="O56" s="8">
        <f>('DGL 4'!$P$15/'DGL 4'!$B$26)*(1-EXP(-'DGL 4'!$B$26*D56)) + ('DGL 4'!$P$16/'DGL 4'!$B$27)*(1-EXP(-'DGL 4'!$B$27*D56))+ ('DGL 4'!$P$17/'DGL 4'!$B$28)*(1-EXP(-'DGL 4'!$B$28*D56))</f>
        <v>9.5310878196219313E-7</v>
      </c>
      <c r="P56" s="21">
        <f>(O56+Systeme!$AA$20)/Systeme!$AA$17</f>
        <v>9.531087819621931E-18</v>
      </c>
    </row>
    <row r="57" spans="1:16" x14ac:dyDescent="0.25">
      <c r="A57" s="4">
        <f t="shared" si="1"/>
        <v>55</v>
      </c>
      <c r="D57" s="19">
        <f>A57*0.001 *Systeme!$G$4</f>
        <v>27.5</v>
      </c>
      <c r="F57" s="8">
        <f>('DGL 4'!$P$3/'DGL 4'!$B$26)*(1-EXP(-'DGL 4'!$B$26*D57)) + ('DGL 4'!$P$4/'DGL 4'!$B$27)*(1-EXP(-'DGL 4'!$B$27*D57))+ ('DGL 4'!$P$5/'DGL 4'!$B$28)*(1-EXP(-'DGL 4'!$B$28*D57))</f>
        <v>-9.8039226108476232</v>
      </c>
      <c r="G57" s="21">
        <f>(F57+Systeme!$C$20)/Systeme!$C$17</f>
        <v>0.98039215477830477</v>
      </c>
      <c r="I57" s="8">
        <f>('DGL 4'!$P$7/'DGL 4'!$B$26)*(1-EXP(-'DGL 4'!$B$26*D57)) + ('DGL 4'!$P$8/'DGL 4'!$B$27)*(1-EXP(-'DGL 4'!$B$27*D57))+ ('DGL 4'!$P$9/'DGL 4'!$B$28)*(1-EXP(-'DGL 4'!$B$28*D57))</f>
        <v>9.803921540093695</v>
      </c>
      <c r="J57" s="21">
        <f>(I57+Systeme!$K$20)/Systeme!$K$17</f>
        <v>9.8039215400936956E-3</v>
      </c>
      <c r="L57" s="8">
        <f t="shared" si="0"/>
        <v>9.8037456880288817E-8</v>
      </c>
      <c r="M57" s="21">
        <f>(L57+Systeme!$S$20)/Systeme!$S$17</f>
        <v>9.8037456880288823E-11</v>
      </c>
      <c r="O57" s="8">
        <f>('DGL 4'!$P$15/'DGL 4'!$B$26)*(1-EXP(-'DGL 4'!$B$26*D57)) + ('DGL 4'!$P$16/'DGL 4'!$B$27)*(1-EXP(-'DGL 4'!$B$27*D57))+ ('DGL 4'!$P$17/'DGL 4'!$B$28)*(1-EXP(-'DGL 4'!$B$28*D57))</f>
        <v>9.7271647130927179E-7</v>
      </c>
      <c r="P57" s="21">
        <f>(O57+Systeme!$AA$20)/Systeme!$AA$17</f>
        <v>9.7271647130927173E-18</v>
      </c>
    </row>
    <row r="58" spans="1:16" x14ac:dyDescent="0.25">
      <c r="A58" s="4">
        <f t="shared" si="1"/>
        <v>56</v>
      </c>
      <c r="D58" s="19">
        <f>A58*0.001 *Systeme!$G$4</f>
        <v>28</v>
      </c>
      <c r="F58" s="8">
        <f>('DGL 4'!$P$3/'DGL 4'!$B$26)*(1-EXP(-'DGL 4'!$B$26*D58)) + ('DGL 4'!$P$4/'DGL 4'!$B$27)*(1-EXP(-'DGL 4'!$B$27*D58))+ ('DGL 4'!$P$5/'DGL 4'!$B$28)*(1-EXP(-'DGL 4'!$B$28*D58))</f>
        <v>-9.8039226300712325</v>
      </c>
      <c r="G58" s="21">
        <f>(F58+Systeme!$C$20)/Systeme!$C$17</f>
        <v>0.98039215473985752</v>
      </c>
      <c r="I58" s="8">
        <f>('DGL 4'!$P$7/'DGL 4'!$B$26)*(1-EXP(-'DGL 4'!$B$26*D58)) + ('DGL 4'!$P$8/'DGL 4'!$B$27)*(1-EXP(-'DGL 4'!$B$27*D58))+ ('DGL 4'!$P$9/'DGL 4'!$B$28)*(1-EXP(-'DGL 4'!$B$28*D58))</f>
        <v>9.8039215397092239</v>
      </c>
      <c r="J58" s="21">
        <f>(I58+Systeme!$K$20)/Systeme!$K$17</f>
        <v>9.8039215397092237E-3</v>
      </c>
      <c r="L58" s="8">
        <f t="shared" si="0"/>
        <v>9.8037776716683023E-8</v>
      </c>
      <c r="M58" s="21">
        <f>(L58+Systeme!$S$20)/Systeme!$S$17</f>
        <v>9.8037776716683022E-11</v>
      </c>
      <c r="O58" s="8">
        <f>('DGL 4'!$P$15/'DGL 4'!$B$26)*(1-EXP(-'DGL 4'!$B$26*D58)) + ('DGL 4'!$P$16/'DGL 4'!$B$27)*(1-EXP(-'DGL 4'!$B$27*D58))+ ('DGL 4'!$P$17/'DGL 4'!$B$28)*(1-EXP(-'DGL 4'!$B$28*D58))</f>
        <v>9.9232423196549445E-7</v>
      </c>
      <c r="P58" s="21">
        <f>(O58+Systeme!$AA$20)/Systeme!$AA$17</f>
        <v>9.9232423196549445E-18</v>
      </c>
    </row>
    <row r="59" spans="1:16" x14ac:dyDescent="0.25">
      <c r="A59" s="4">
        <f t="shared" si="1"/>
        <v>57</v>
      </c>
      <c r="D59" s="19">
        <f>A59*0.001 *Systeme!$G$4</f>
        <v>28.5</v>
      </c>
      <c r="F59" s="8">
        <f>('DGL 4'!$P$3/'DGL 4'!$B$26)*(1-EXP(-'DGL 4'!$B$26*D59)) + ('DGL 4'!$P$4/'DGL 4'!$B$27)*(1-EXP(-'DGL 4'!$B$27*D59))+ ('DGL 4'!$P$5/'DGL 4'!$B$28)*(1-EXP(-'DGL 4'!$B$28*D59))</f>
        <v>-9.8039226492948437</v>
      </c>
      <c r="G59" s="21">
        <f>(F59+Systeme!$C$20)/Systeme!$C$17</f>
        <v>0.98039215470141028</v>
      </c>
      <c r="I59" s="8">
        <f>('DGL 4'!$P$7/'DGL 4'!$B$26)*(1-EXP(-'DGL 4'!$B$26*D59)) + ('DGL 4'!$P$8/'DGL 4'!$B$27)*(1-EXP(-'DGL 4'!$B$27*D59))+ ('DGL 4'!$P$9/'DGL 4'!$B$28)*(1-EXP(-'DGL 4'!$B$28*D59))</f>
        <v>9.803921539324751</v>
      </c>
      <c r="J59" s="21">
        <f>(I59+Systeme!$K$20)/Systeme!$K$17</f>
        <v>9.8039215393247517E-3</v>
      </c>
      <c r="L59" s="8">
        <f t="shared" si="0"/>
        <v>9.8038041722801997E-8</v>
      </c>
      <c r="M59" s="21">
        <f>(L59+Systeme!$S$20)/Systeme!$S$17</f>
        <v>9.8038041722801992E-11</v>
      </c>
      <c r="O59" s="8">
        <f>('DGL 4'!$P$15/'DGL 4'!$B$26)*(1-EXP(-'DGL 4'!$B$26*D59)) + ('DGL 4'!$P$16/'DGL 4'!$B$27)*(1-EXP(-'DGL 4'!$B$27*D59))+ ('DGL 4'!$P$17/'DGL 4'!$B$28)*(1-EXP(-'DGL 4'!$B$28*D59))</f>
        <v>1.011932051004706E-6</v>
      </c>
      <c r="P59" s="21">
        <f>(O59+Systeme!$AA$20)/Systeme!$AA$17</f>
        <v>1.011932051004706E-17</v>
      </c>
    </row>
    <row r="60" spans="1:16" x14ac:dyDescent="0.25">
      <c r="A60" s="4">
        <f t="shared" si="1"/>
        <v>58</v>
      </c>
      <c r="D60" s="19">
        <f>A60*0.001 *Systeme!$G$4</f>
        <v>29</v>
      </c>
      <c r="F60" s="8">
        <f>('DGL 4'!$P$3/'DGL 4'!$B$26)*(1-EXP(-'DGL 4'!$B$26*D60)) + ('DGL 4'!$P$4/'DGL 4'!$B$27)*(1-EXP(-'DGL 4'!$B$27*D60))+ ('DGL 4'!$P$5/'DGL 4'!$B$28)*(1-EXP(-'DGL 4'!$B$28*D60))</f>
        <v>-9.8039226685184548</v>
      </c>
      <c r="G60" s="21">
        <f>(F60+Systeme!$C$20)/Systeme!$C$17</f>
        <v>0.98039215466296314</v>
      </c>
      <c r="I60" s="8">
        <f>('DGL 4'!$P$7/'DGL 4'!$B$26)*(1-EXP(-'DGL 4'!$B$26*D60)) + ('DGL 4'!$P$8/'DGL 4'!$B$27)*(1-EXP(-'DGL 4'!$B$27*D60))+ ('DGL 4'!$P$9/'DGL 4'!$B$28)*(1-EXP(-'DGL 4'!$B$28*D60))</f>
        <v>9.8039215389402781</v>
      </c>
      <c r="J60" s="21">
        <f>(I60+Systeme!$K$20)/Systeme!$K$17</f>
        <v>9.803921538940278E-3</v>
      </c>
      <c r="L60" s="8">
        <f t="shared" si="0"/>
        <v>9.8038258928972404E-8</v>
      </c>
      <c r="M60" s="21">
        <f>(L60+Systeme!$S$20)/Systeme!$S$17</f>
        <v>9.8038258928972406E-11</v>
      </c>
      <c r="O60" s="8">
        <f>('DGL 4'!$P$15/'DGL 4'!$B$26)*(1-EXP(-'DGL 4'!$B$26*D60)) + ('DGL 4'!$P$16/'DGL 4'!$B$27)*(1-EXP(-'DGL 4'!$B$27*D60))+ ('DGL 4'!$P$17/'DGL 4'!$B$28)*(1-EXP(-'DGL 4'!$B$28*D60))</f>
        <v>1.0315399178438662E-6</v>
      </c>
      <c r="P60" s="21">
        <f>(O60+Systeme!$AA$20)/Systeme!$AA$17</f>
        <v>1.0315399178438662E-17</v>
      </c>
    </row>
    <row r="61" spans="1:16" x14ac:dyDescent="0.25">
      <c r="A61" s="4">
        <f t="shared" si="1"/>
        <v>59</v>
      </c>
      <c r="D61" s="19">
        <f>A61*0.001 *Systeme!$G$4</f>
        <v>29.500000000000004</v>
      </c>
      <c r="F61" s="8">
        <f>('DGL 4'!$P$3/'DGL 4'!$B$26)*(1-EXP(-'DGL 4'!$B$26*D61)) + ('DGL 4'!$P$4/'DGL 4'!$B$27)*(1-EXP(-'DGL 4'!$B$27*D61))+ ('DGL 4'!$P$5/'DGL 4'!$B$28)*(1-EXP(-'DGL 4'!$B$28*D61))</f>
        <v>-9.803922687742066</v>
      </c>
      <c r="G61" s="21">
        <f>(F61+Systeme!$C$20)/Systeme!$C$17</f>
        <v>0.9803921546245159</v>
      </c>
      <c r="I61" s="8">
        <f>('DGL 4'!$P$7/'DGL 4'!$B$26)*(1-EXP(-'DGL 4'!$B$26*D61)) + ('DGL 4'!$P$8/'DGL 4'!$B$27)*(1-EXP(-'DGL 4'!$B$27*D61))+ ('DGL 4'!$P$9/'DGL 4'!$B$28)*(1-EXP(-'DGL 4'!$B$28*D61))</f>
        <v>9.8039215385558069</v>
      </c>
      <c r="J61" s="21">
        <f>(I61+Systeme!$K$20)/Systeme!$K$17</f>
        <v>9.8039215385558078E-3</v>
      </c>
      <c r="L61" s="8">
        <f t="shared" si="0"/>
        <v>9.8038435223498468E-8</v>
      </c>
      <c r="M61" s="21">
        <f>(L61+Systeme!$S$20)/Systeme!$S$17</f>
        <v>9.8038435223498463E-11</v>
      </c>
      <c r="O61" s="8">
        <f>('DGL 4'!$P$15/'DGL 4'!$B$26)*(1-EXP(-'DGL 4'!$B$26*D61)) + ('DGL 4'!$P$16/'DGL 4'!$B$27)*(1-EXP(-'DGL 4'!$B$27*D61))+ ('DGL 4'!$P$17/'DGL 4'!$B$28)*(1-EXP(-'DGL 4'!$B$28*D61))</f>
        <v>1.0511478238183138E-6</v>
      </c>
      <c r="P61" s="21">
        <f>(O61+Systeme!$AA$20)/Systeme!$AA$17</f>
        <v>1.0511478238183138E-17</v>
      </c>
    </row>
    <row r="62" spans="1:16" x14ac:dyDescent="0.25">
      <c r="A62" s="4">
        <f t="shared" si="1"/>
        <v>60</v>
      </c>
      <c r="D62" s="19">
        <f>A62*0.001 *Systeme!$G$4</f>
        <v>30</v>
      </c>
      <c r="F62" s="8">
        <f>('DGL 4'!$P$3/'DGL 4'!$B$26)*(1-EXP(-'DGL 4'!$B$26*D62)) + ('DGL 4'!$P$4/'DGL 4'!$B$27)*(1-EXP(-'DGL 4'!$B$27*D62))+ ('DGL 4'!$P$5/'DGL 4'!$B$28)*(1-EXP(-'DGL 4'!$B$28*D62))</f>
        <v>-9.8039227069656754</v>
      </c>
      <c r="G62" s="21">
        <f>(F62+Systeme!$C$20)/Systeme!$C$17</f>
        <v>0.98039215458606865</v>
      </c>
      <c r="I62" s="8">
        <f>('DGL 4'!$P$7/'DGL 4'!$B$26)*(1-EXP(-'DGL 4'!$B$26*D62)) + ('DGL 4'!$P$8/'DGL 4'!$B$27)*(1-EXP(-'DGL 4'!$B$27*D62))+ ('DGL 4'!$P$9/'DGL 4'!$B$28)*(1-EXP(-'DGL 4'!$B$28*D62))</f>
        <v>9.803921538171334</v>
      </c>
      <c r="J62" s="21">
        <f>(I62+Systeme!$K$20)/Systeme!$K$17</f>
        <v>9.803921538171334E-3</v>
      </c>
      <c r="L62" s="8">
        <f t="shared" si="0"/>
        <v>9.8038579476761418E-8</v>
      </c>
      <c r="M62" s="21">
        <f>(L62+Systeme!$S$20)/Systeme!$S$17</f>
        <v>9.8038579476761423E-11</v>
      </c>
      <c r="O62" s="8">
        <f>('DGL 4'!$P$15/'DGL 4'!$B$26)*(1-EXP(-'DGL 4'!$B$26*D62)) + ('DGL 4'!$P$16/'DGL 4'!$B$27)*(1-EXP(-'DGL 4'!$B$27*D62))+ ('DGL 4'!$P$17/'DGL 4'!$B$28)*(1-EXP(-'DGL 4'!$B$28*D62))</f>
        <v>1.0707557618340245E-6</v>
      </c>
      <c r="P62" s="21">
        <f>(O62+Systeme!$AA$20)/Systeme!$AA$17</f>
        <v>1.0707557618340246E-17</v>
      </c>
    </row>
    <row r="63" spans="1:16" x14ac:dyDescent="0.25">
      <c r="A63" s="4">
        <f t="shared" si="1"/>
        <v>61</v>
      </c>
      <c r="D63" s="19">
        <f>A63*0.001 *Systeme!$G$4</f>
        <v>30.5</v>
      </c>
      <c r="F63" s="8">
        <f>('DGL 4'!$P$3/'DGL 4'!$B$26)*(1-EXP(-'DGL 4'!$B$26*D63)) + ('DGL 4'!$P$4/'DGL 4'!$B$27)*(1-EXP(-'DGL 4'!$B$27*D63))+ ('DGL 4'!$P$5/'DGL 4'!$B$28)*(1-EXP(-'DGL 4'!$B$28*D63))</f>
        <v>-9.8039227261892865</v>
      </c>
      <c r="G63" s="21">
        <f>(F63+Systeme!$C$20)/Systeme!$C$17</f>
        <v>0.98039215454762141</v>
      </c>
      <c r="I63" s="8">
        <f>('DGL 4'!$P$7/'DGL 4'!$B$26)*(1-EXP(-'DGL 4'!$B$26*D63)) + ('DGL 4'!$P$8/'DGL 4'!$B$27)*(1-EXP(-'DGL 4'!$B$27*D63))+ ('DGL 4'!$P$9/'DGL 4'!$B$28)*(1-EXP(-'DGL 4'!$B$28*D63))</f>
        <v>9.8039215377868612</v>
      </c>
      <c r="J63" s="21">
        <f>(I63+Systeme!$K$20)/Systeme!$K$17</f>
        <v>9.8039215377868603E-3</v>
      </c>
      <c r="L63" s="8">
        <f t="shared" si="0"/>
        <v>9.8038699273213272E-8</v>
      </c>
      <c r="M63" s="21">
        <f>(L63+Systeme!$S$20)/Systeme!$S$17</f>
        <v>9.8038699273213268E-11</v>
      </c>
      <c r="O63" s="8">
        <f>('DGL 4'!$P$15/'DGL 4'!$B$26)*(1-EXP(-'DGL 4'!$B$26*D63)) + ('DGL 4'!$P$16/'DGL 4'!$B$27)*(1-EXP(-'DGL 4'!$B$27*D63))+ ('DGL 4'!$P$17/'DGL 4'!$B$28)*(1-EXP(-'DGL 4'!$B$28*D63))</f>
        <v>1.0903637260829032E-6</v>
      </c>
      <c r="P63" s="21">
        <f>(O63+Systeme!$AA$20)/Systeme!$AA$17</f>
        <v>1.0903637260829033E-17</v>
      </c>
    </row>
    <row r="64" spans="1:16" x14ac:dyDescent="0.25">
      <c r="A64" s="4">
        <f t="shared" si="1"/>
        <v>62</v>
      </c>
      <c r="D64" s="19">
        <f>A64*0.001 *Systeme!$G$4</f>
        <v>31</v>
      </c>
      <c r="F64" s="8">
        <f>('DGL 4'!$P$3/'DGL 4'!$B$26)*(1-EXP(-'DGL 4'!$B$26*D64)) + ('DGL 4'!$P$4/'DGL 4'!$B$27)*(1-EXP(-'DGL 4'!$B$27*D64))+ ('DGL 4'!$P$5/'DGL 4'!$B$28)*(1-EXP(-'DGL 4'!$B$28*D64))</f>
        <v>-9.8039227454128977</v>
      </c>
      <c r="G64" s="21">
        <f>(F64+Systeme!$C$20)/Systeme!$C$17</f>
        <v>0.98039215450917427</v>
      </c>
      <c r="I64" s="8">
        <f>('DGL 4'!$P$7/'DGL 4'!$B$26)*(1-EXP(-'DGL 4'!$B$26*D64)) + ('DGL 4'!$P$8/'DGL 4'!$B$27)*(1-EXP(-'DGL 4'!$B$27*D64))+ ('DGL 4'!$P$9/'DGL 4'!$B$28)*(1-EXP(-'DGL 4'!$B$28*D64))</f>
        <v>9.80392153740239</v>
      </c>
      <c r="J64" s="21">
        <f>(I64+Systeme!$K$20)/Systeme!$K$17</f>
        <v>9.8039215374023901E-3</v>
      </c>
      <c r="L64" s="8">
        <f t="shared" si="0"/>
        <v>9.8038795815407456E-8</v>
      </c>
      <c r="M64" s="21">
        <f>(L64+Systeme!$S$20)/Systeme!$S$17</f>
        <v>9.8038795815407455E-11</v>
      </c>
      <c r="O64" s="8">
        <f>('DGL 4'!$P$15/'DGL 4'!$B$26)*(1-EXP(-'DGL 4'!$B$26*D64)) + ('DGL 4'!$P$16/'DGL 4'!$B$27)*(1-EXP(-'DGL 4'!$B$27*D64))+ ('DGL 4'!$P$17/'DGL 4'!$B$28)*(1-EXP(-'DGL 4'!$B$28*D64))</f>
        <v>1.1099717118096828E-6</v>
      </c>
      <c r="P64" s="21">
        <f>(O64+Systeme!$AA$20)/Systeme!$AA$17</f>
        <v>1.1099717118096828E-17</v>
      </c>
    </row>
    <row r="65" spans="1:16" x14ac:dyDescent="0.25">
      <c r="A65" s="4">
        <f t="shared" si="1"/>
        <v>63</v>
      </c>
      <c r="D65" s="19">
        <f>A65*0.001 *Systeme!$G$4</f>
        <v>31.5</v>
      </c>
      <c r="F65" s="8">
        <f>('DGL 4'!$P$3/'DGL 4'!$B$26)*(1-EXP(-'DGL 4'!$B$26*D65)) + ('DGL 4'!$P$4/'DGL 4'!$B$27)*(1-EXP(-'DGL 4'!$B$27*D65))+ ('DGL 4'!$P$5/'DGL 4'!$B$28)*(1-EXP(-'DGL 4'!$B$28*D65))</f>
        <v>-9.8039227646365088</v>
      </c>
      <c r="G65" s="21">
        <f>(F65+Systeme!$C$20)/Systeme!$C$17</f>
        <v>0.98039215447072692</v>
      </c>
      <c r="I65" s="8">
        <f>('DGL 4'!$P$7/'DGL 4'!$B$26)*(1-EXP(-'DGL 4'!$B$26*D65)) + ('DGL 4'!$P$8/'DGL 4'!$B$27)*(1-EXP(-'DGL 4'!$B$27*D65))+ ('DGL 4'!$P$9/'DGL 4'!$B$28)*(1-EXP(-'DGL 4'!$B$28*D65))</f>
        <v>9.8039215370179171</v>
      </c>
      <c r="J65" s="21">
        <f>(I65+Systeme!$K$20)/Systeme!$K$17</f>
        <v>9.8039215370179164E-3</v>
      </c>
      <c r="L65" s="8">
        <f t="shared" si="0"/>
        <v>9.8038876549340831E-8</v>
      </c>
      <c r="M65" s="21">
        <f>(L65+Systeme!$S$20)/Systeme!$S$17</f>
        <v>9.8038876549340832E-11</v>
      </c>
      <c r="O65" s="8">
        <f>('DGL 4'!$P$15/'DGL 4'!$B$26)*(1-EXP(-'DGL 4'!$B$26*D65)) + ('DGL 4'!$P$16/'DGL 4'!$B$27)*(1-EXP(-'DGL 4'!$B$27*D65))+ ('DGL 4'!$P$17/'DGL 4'!$B$28)*(1-EXP(-'DGL 4'!$B$28*D65))</f>
        <v>1.1295797151210799E-6</v>
      </c>
      <c r="P65" s="21">
        <f>(O65+Systeme!$AA$20)/Systeme!$AA$17</f>
        <v>1.1295797151210799E-17</v>
      </c>
    </row>
    <row r="66" spans="1:16" x14ac:dyDescent="0.25">
      <c r="A66" s="4">
        <f t="shared" si="1"/>
        <v>64</v>
      </c>
      <c r="D66" s="19">
        <f>A66*0.001 *Systeme!$G$4</f>
        <v>32</v>
      </c>
      <c r="F66" s="8">
        <f>('DGL 4'!$P$3/'DGL 4'!$B$26)*(1-EXP(-'DGL 4'!$B$26*D66)) + ('DGL 4'!$P$4/'DGL 4'!$B$27)*(1-EXP(-'DGL 4'!$B$27*D66))+ ('DGL 4'!$P$5/'DGL 4'!$B$28)*(1-EXP(-'DGL 4'!$B$28*D66))</f>
        <v>-9.8039227838601182</v>
      </c>
      <c r="G66" s="21">
        <f>(F66+Systeme!$C$20)/Systeme!$C$17</f>
        <v>0.98039215443227978</v>
      </c>
      <c r="I66" s="8">
        <f>('DGL 4'!$P$7/'DGL 4'!$B$26)*(1-EXP(-'DGL 4'!$B$26*D66)) + ('DGL 4'!$P$8/'DGL 4'!$B$27)*(1-EXP(-'DGL 4'!$B$27*D66))+ ('DGL 4'!$P$9/'DGL 4'!$B$28)*(1-EXP(-'DGL 4'!$B$28*D66))</f>
        <v>9.803921536633446</v>
      </c>
      <c r="J66" s="21">
        <f>(I66+Systeme!$K$20)/Systeme!$K$17</f>
        <v>9.8039215366334462E-3</v>
      </c>
      <c r="L66" s="8">
        <f t="shared" si="0"/>
        <v>9.8038939333492818E-8</v>
      </c>
      <c r="M66" s="21">
        <f>(L66+Systeme!$S$20)/Systeme!$S$17</f>
        <v>9.8038939333492824E-11</v>
      </c>
      <c r="O66" s="8">
        <f>('DGL 4'!$P$15/'DGL 4'!$B$26)*(1-EXP(-'DGL 4'!$B$26*D66)) + ('DGL 4'!$P$16/'DGL 4'!$B$27)*(1-EXP(-'DGL 4'!$B$27*D66))+ ('DGL 4'!$P$17/'DGL 4'!$B$28)*(1-EXP(-'DGL 4'!$B$28*D66))</f>
        <v>1.1491877328295448E-6</v>
      </c>
      <c r="P66" s="21">
        <f>(O66+Systeme!$AA$20)/Systeme!$AA$17</f>
        <v>1.1491877328295448E-17</v>
      </c>
    </row>
    <row r="67" spans="1:16" x14ac:dyDescent="0.25">
      <c r="A67" s="4">
        <f t="shared" si="1"/>
        <v>65</v>
      </c>
      <c r="D67" s="19">
        <f>A67*0.001 *Systeme!$G$4</f>
        <v>32.5</v>
      </c>
      <c r="F67" s="8">
        <f>('DGL 4'!$P$3/'DGL 4'!$B$26)*(1-EXP(-'DGL 4'!$B$26*D67)) + ('DGL 4'!$P$4/'DGL 4'!$B$27)*(1-EXP(-'DGL 4'!$B$27*D67))+ ('DGL 4'!$P$5/'DGL 4'!$B$28)*(1-EXP(-'DGL 4'!$B$28*D67))</f>
        <v>-9.8039228030837293</v>
      </c>
      <c r="G67" s="21">
        <f>(F67+Systeme!$C$20)/Systeme!$C$17</f>
        <v>0.98039215439383254</v>
      </c>
      <c r="I67" s="8">
        <f>('DGL 4'!$P$7/'DGL 4'!$B$26)*(1-EXP(-'DGL 4'!$B$26*D67)) + ('DGL 4'!$P$8/'DGL 4'!$B$27)*(1-EXP(-'DGL 4'!$B$27*D67))+ ('DGL 4'!$P$9/'DGL 4'!$B$28)*(1-EXP(-'DGL 4'!$B$28*D67))</f>
        <v>9.8039215362489731</v>
      </c>
      <c r="J67" s="21">
        <f>(I67+Systeme!$K$20)/Systeme!$K$17</f>
        <v>9.8039215362489725E-3</v>
      </c>
      <c r="L67" s="8">
        <f t="shared" si="0"/>
        <v>9.8038993883036979E-8</v>
      </c>
      <c r="M67" s="21">
        <f>(L67+Systeme!$S$20)/Systeme!$S$17</f>
        <v>9.8038993883036977E-11</v>
      </c>
      <c r="O67" s="8">
        <f>('DGL 4'!$P$15/'DGL 4'!$B$26)*(1-EXP(-'DGL 4'!$B$26*D67)) + ('DGL 4'!$P$16/'DGL 4'!$B$27)*(1-EXP(-'DGL 4'!$B$27*D67))+ ('DGL 4'!$P$17/'DGL 4'!$B$28)*(1-EXP(-'DGL 4'!$B$28*D67))</f>
        <v>1.1687957623253312E-6</v>
      </c>
      <c r="P67" s="21">
        <f>(O67+Systeme!$AA$20)/Systeme!$AA$17</f>
        <v>1.1687957623253312E-17</v>
      </c>
    </row>
    <row r="68" spans="1:16" x14ac:dyDescent="0.25">
      <c r="A68" s="4">
        <f t="shared" si="1"/>
        <v>66</v>
      </c>
      <c r="D68" s="19">
        <f>A68*0.001 *Systeme!$G$4</f>
        <v>33</v>
      </c>
      <c r="F68" s="8">
        <f>('DGL 4'!$P$3/'DGL 4'!$B$26)*(1-EXP(-'DGL 4'!$B$26*D68)) + ('DGL 4'!$P$4/'DGL 4'!$B$27)*(1-EXP(-'DGL 4'!$B$27*D68))+ ('DGL 4'!$P$5/'DGL 4'!$B$28)*(1-EXP(-'DGL 4'!$B$28*D68))</f>
        <v>-9.8039228223073405</v>
      </c>
      <c r="G68" s="21">
        <f>(F68+Systeme!$C$20)/Systeme!$C$17</f>
        <v>0.98039215435538529</v>
      </c>
      <c r="I68" s="8">
        <f>('DGL 4'!$P$7/'DGL 4'!$B$26)*(1-EXP(-'DGL 4'!$B$26*D68)) + ('DGL 4'!$P$8/'DGL 4'!$B$27)*(1-EXP(-'DGL 4'!$B$27*D68))+ ('DGL 4'!$P$9/'DGL 4'!$B$28)*(1-EXP(-'DGL 4'!$B$28*D68))</f>
        <v>9.8039215358645002</v>
      </c>
      <c r="J68" s="21">
        <f>(I68+Systeme!$K$20)/Systeme!$K$17</f>
        <v>9.8039215358645005E-3</v>
      </c>
      <c r="L68" s="8">
        <f t="shared" ref="L68:L131" si="2">-(F68+I68+O68)</f>
        <v>9.8039038781938148E-8</v>
      </c>
      <c r="M68" s="21">
        <f>(L68+Systeme!$S$20)/Systeme!$S$17</f>
        <v>9.8039038781938142E-11</v>
      </c>
      <c r="O68" s="8">
        <f>('DGL 4'!$P$15/'DGL 4'!$B$26)*(1-EXP(-'DGL 4'!$B$26*D68)) + ('DGL 4'!$P$16/'DGL 4'!$B$27)*(1-EXP(-'DGL 4'!$B$27*D68))+ ('DGL 4'!$P$17/'DGL 4'!$B$28)*(1-EXP(-'DGL 4'!$B$28*D68))</f>
        <v>1.1884038014717606E-6</v>
      </c>
      <c r="P68" s="21">
        <f>(O68+Systeme!$AA$20)/Systeme!$AA$17</f>
        <v>1.1884038014717606E-17</v>
      </c>
    </row>
    <row r="69" spans="1:16" x14ac:dyDescent="0.25">
      <c r="A69" s="4">
        <f t="shared" ref="A69:A132" si="3">A68+1</f>
        <v>67</v>
      </c>
      <c r="D69" s="19">
        <f>A69*0.001 *Systeme!$G$4</f>
        <v>33.5</v>
      </c>
      <c r="F69" s="8">
        <f>('DGL 4'!$P$3/'DGL 4'!$B$26)*(1-EXP(-'DGL 4'!$B$26*D69)) + ('DGL 4'!$P$4/'DGL 4'!$B$27)*(1-EXP(-'DGL 4'!$B$27*D69))+ ('DGL 4'!$P$5/'DGL 4'!$B$28)*(1-EXP(-'DGL 4'!$B$28*D69))</f>
        <v>-9.8039228415309516</v>
      </c>
      <c r="G69" s="21">
        <f>(F69+Systeme!$C$20)/Systeme!$C$17</f>
        <v>0.98039215431693816</v>
      </c>
      <c r="I69" s="8">
        <f>('DGL 4'!$P$7/'DGL 4'!$B$26)*(1-EXP(-'DGL 4'!$B$26*D69)) + ('DGL 4'!$P$8/'DGL 4'!$B$27)*(1-EXP(-'DGL 4'!$B$27*D69))+ ('DGL 4'!$P$9/'DGL 4'!$B$28)*(1-EXP(-'DGL 4'!$B$28*D69))</f>
        <v>9.8039215354800291</v>
      </c>
      <c r="J69" s="21">
        <f>(I69+Systeme!$K$20)/Systeme!$K$17</f>
        <v>9.8039215354800285E-3</v>
      </c>
      <c r="L69" s="8">
        <f t="shared" si="2"/>
        <v>9.8039074003204351E-8</v>
      </c>
      <c r="M69" s="21">
        <f>(L69+Systeme!$S$20)/Systeme!$S$17</f>
        <v>9.8039074003204356E-11</v>
      </c>
      <c r="O69" s="8">
        <f>('DGL 4'!$P$15/'DGL 4'!$B$26)*(1-EXP(-'DGL 4'!$B$26*D69)) + ('DGL 4'!$P$16/'DGL 4'!$B$27)*(1-EXP(-'DGL 4'!$B$27*D69))+ ('DGL 4'!$P$17/'DGL 4'!$B$28)*(1-EXP(-'DGL 4'!$B$28*D69))</f>
        <v>1.2080118485194681E-6</v>
      </c>
      <c r="P69" s="21">
        <f>(O69+Systeme!$AA$20)/Systeme!$AA$17</f>
        <v>1.208011848519468E-17</v>
      </c>
    </row>
    <row r="70" spans="1:16" x14ac:dyDescent="0.25">
      <c r="A70" s="4">
        <f t="shared" si="3"/>
        <v>68</v>
      </c>
      <c r="D70" s="19">
        <f>A70*0.001 *Systeme!$G$4</f>
        <v>34</v>
      </c>
      <c r="F70" s="8">
        <f>('DGL 4'!$P$3/'DGL 4'!$B$26)*(1-EXP(-'DGL 4'!$B$26*D70)) + ('DGL 4'!$P$4/'DGL 4'!$B$27)*(1-EXP(-'DGL 4'!$B$27*D70))+ ('DGL 4'!$P$5/'DGL 4'!$B$28)*(1-EXP(-'DGL 4'!$B$28*D70))</f>
        <v>-9.803922860754561</v>
      </c>
      <c r="G70" s="21">
        <f>(F70+Systeme!$C$20)/Systeme!$C$17</f>
        <v>0.98039215427849091</v>
      </c>
      <c r="I70" s="8">
        <f>('DGL 4'!$P$7/'DGL 4'!$B$26)*(1-EXP(-'DGL 4'!$B$26*D70)) + ('DGL 4'!$P$8/'DGL 4'!$B$27)*(1-EXP(-'DGL 4'!$B$27*D70))+ ('DGL 4'!$P$9/'DGL 4'!$B$28)*(1-EXP(-'DGL 4'!$B$28*D70))</f>
        <v>9.8039215350955562</v>
      </c>
      <c r="J70" s="21">
        <f>(I70+Systeme!$K$20)/Systeme!$K$17</f>
        <v>9.8039215350955566E-3</v>
      </c>
      <c r="L70" s="8">
        <f t="shared" si="2"/>
        <v>9.8039102755451449E-8</v>
      </c>
      <c r="M70" s="21">
        <f>(L70+Systeme!$S$20)/Systeme!$S$17</f>
        <v>9.8039102755451442E-11</v>
      </c>
      <c r="O70" s="8">
        <f>('DGL 4'!$P$15/'DGL 4'!$B$26)*(1-EXP(-'DGL 4'!$B$26*D70)) + ('DGL 4'!$P$16/'DGL 4'!$B$27)*(1-EXP(-'DGL 4'!$B$27*D70))+ ('DGL 4'!$P$17/'DGL 4'!$B$28)*(1-EXP(-'DGL 4'!$B$28*D70))</f>
        <v>1.2276199020361947E-6</v>
      </c>
      <c r="P70" s="21">
        <f>(O70+Systeme!$AA$20)/Systeme!$AA$17</f>
        <v>1.2276199020361947E-17</v>
      </c>
    </row>
    <row r="71" spans="1:16" x14ac:dyDescent="0.25">
      <c r="A71" s="4">
        <f t="shared" si="3"/>
        <v>69</v>
      </c>
      <c r="D71" s="19">
        <f>A71*0.001 *Systeme!$G$4</f>
        <v>34.5</v>
      </c>
      <c r="F71" s="8">
        <f>('DGL 4'!$P$3/'DGL 4'!$B$26)*(1-EXP(-'DGL 4'!$B$26*D71)) + ('DGL 4'!$P$4/'DGL 4'!$B$27)*(1-EXP(-'DGL 4'!$B$27*D71))+ ('DGL 4'!$P$5/'DGL 4'!$B$28)*(1-EXP(-'DGL 4'!$B$28*D71))</f>
        <v>-9.8039228799781721</v>
      </c>
      <c r="G71" s="21">
        <f>(F71+Systeme!$C$20)/Systeme!$C$17</f>
        <v>0.98039215424004367</v>
      </c>
      <c r="I71" s="8">
        <f>('DGL 4'!$P$7/'DGL 4'!$B$26)*(1-EXP(-'DGL 4'!$B$26*D71)) + ('DGL 4'!$P$8/'DGL 4'!$B$27)*(1-EXP(-'DGL 4'!$B$27*D71))+ ('DGL 4'!$P$9/'DGL 4'!$B$28)*(1-EXP(-'DGL 4'!$B$28*D71))</f>
        <v>9.8039215347110851</v>
      </c>
      <c r="J71" s="21">
        <f>(I71+Systeme!$K$20)/Systeme!$K$17</f>
        <v>9.8039215347110846E-3</v>
      </c>
      <c r="L71" s="8">
        <f t="shared" si="2"/>
        <v>9.8039126211313335E-8</v>
      </c>
      <c r="M71" s="21">
        <f>(L71+Systeme!$S$20)/Systeme!$S$17</f>
        <v>9.8039126211313334E-11</v>
      </c>
      <c r="O71" s="8">
        <f>('DGL 4'!$P$15/'DGL 4'!$B$26)*(1-EXP(-'DGL 4'!$B$26*D71)) + ('DGL 4'!$P$16/'DGL 4'!$B$27)*(1-EXP(-'DGL 4'!$B$27*D71))+ ('DGL 4'!$P$17/'DGL 4'!$B$28)*(1-EXP(-'DGL 4'!$B$28*D71))</f>
        <v>1.2472279608493065E-6</v>
      </c>
      <c r="P71" s="21">
        <f>(O71+Systeme!$AA$20)/Systeme!$AA$17</f>
        <v>1.2472279608493064E-17</v>
      </c>
    </row>
    <row r="72" spans="1:16" x14ac:dyDescent="0.25">
      <c r="A72" s="4">
        <f t="shared" si="3"/>
        <v>70</v>
      </c>
      <c r="D72" s="19">
        <f>A72*0.001 *Systeme!$G$4</f>
        <v>35</v>
      </c>
      <c r="F72" s="8">
        <f>('DGL 4'!$P$3/'DGL 4'!$B$26)*(1-EXP(-'DGL 4'!$B$26*D72)) + ('DGL 4'!$P$4/'DGL 4'!$B$27)*(1-EXP(-'DGL 4'!$B$27*D72))+ ('DGL 4'!$P$5/'DGL 4'!$B$28)*(1-EXP(-'DGL 4'!$B$28*D72))</f>
        <v>-9.8039228992017833</v>
      </c>
      <c r="G72" s="21">
        <f>(F72+Systeme!$C$20)/Systeme!$C$17</f>
        <v>0.98039215420159642</v>
      </c>
      <c r="I72" s="8">
        <f>('DGL 4'!$P$7/'DGL 4'!$B$26)*(1-EXP(-'DGL 4'!$B$26*D72)) + ('DGL 4'!$P$8/'DGL 4'!$B$27)*(1-EXP(-'DGL 4'!$B$27*D72))+ ('DGL 4'!$P$9/'DGL 4'!$B$28)*(1-EXP(-'DGL 4'!$B$28*D72))</f>
        <v>9.8039215343266122</v>
      </c>
      <c r="J72" s="21">
        <f>(I72+Systeme!$K$20)/Systeme!$K$17</f>
        <v>9.8039215343266126E-3</v>
      </c>
      <c r="L72" s="8">
        <f t="shared" si="2"/>
        <v>9.8039147107218885E-8</v>
      </c>
      <c r="M72" s="21">
        <f>(L72+Systeme!$S$20)/Systeme!$S$17</f>
        <v>9.8039147107218889E-11</v>
      </c>
      <c r="O72" s="8">
        <f>('DGL 4'!$P$15/'DGL 4'!$B$26)*(1-EXP(-'DGL 4'!$B$26*D72)) + ('DGL 4'!$P$16/'DGL 4'!$B$27)*(1-EXP(-'DGL 4'!$B$27*D72))+ ('DGL 4'!$P$17/'DGL 4'!$B$28)*(1-EXP(-'DGL 4'!$B$28*D72))</f>
        <v>1.2668360239987315E-6</v>
      </c>
      <c r="P72" s="21">
        <f>(O72+Systeme!$AA$20)/Systeme!$AA$17</f>
        <v>1.2668360239987314E-17</v>
      </c>
    </row>
    <row r="73" spans="1:16" x14ac:dyDescent="0.25">
      <c r="A73" s="4">
        <f t="shared" si="3"/>
        <v>71</v>
      </c>
      <c r="D73" s="19">
        <f>A73*0.001 *Systeme!$G$4</f>
        <v>35.500000000000007</v>
      </c>
      <c r="F73" s="8">
        <f>('DGL 4'!$P$3/'DGL 4'!$B$26)*(1-EXP(-'DGL 4'!$B$26*D73)) + ('DGL 4'!$P$4/'DGL 4'!$B$27)*(1-EXP(-'DGL 4'!$B$27*D73))+ ('DGL 4'!$P$5/'DGL 4'!$B$28)*(1-EXP(-'DGL 4'!$B$28*D73))</f>
        <v>-9.8039229184253944</v>
      </c>
      <c r="G73" s="21">
        <f>(F73+Systeme!$C$20)/Systeme!$C$17</f>
        <v>0.98039215416314929</v>
      </c>
      <c r="I73" s="8">
        <f>('DGL 4'!$P$7/'DGL 4'!$B$26)*(1-EXP(-'DGL 4'!$B$26*D73)) + ('DGL 4'!$P$8/'DGL 4'!$B$27)*(1-EXP(-'DGL 4'!$B$27*D73))+ ('DGL 4'!$P$9/'DGL 4'!$B$28)*(1-EXP(-'DGL 4'!$B$28*D73))</f>
        <v>9.8039215339421393</v>
      </c>
      <c r="J73" s="21">
        <f>(I73+Systeme!$K$20)/Systeme!$K$17</f>
        <v>9.8039215339421389E-3</v>
      </c>
      <c r="L73" s="8">
        <f t="shared" si="2"/>
        <v>9.8039164452851482E-8</v>
      </c>
      <c r="M73" s="21">
        <f>(L73+Systeme!$S$20)/Systeme!$S$17</f>
        <v>9.8039164452851478E-11</v>
      </c>
      <c r="O73" s="8">
        <f>('DGL 4'!$P$15/'DGL 4'!$B$26)*(1-EXP(-'DGL 4'!$B$26*D73)) + ('DGL 4'!$P$16/'DGL 4'!$B$27)*(1-EXP(-'DGL 4'!$B$27*D73))+ ('DGL 4'!$P$17/'DGL 4'!$B$28)*(1-EXP(-'DGL 4'!$B$28*D73))</f>
        <v>1.2864440906984294E-6</v>
      </c>
      <c r="P73" s="21">
        <f>(O73+Systeme!$AA$20)/Systeme!$AA$17</f>
        <v>1.2864440906984294E-17</v>
      </c>
    </row>
    <row r="74" spans="1:16" x14ac:dyDescent="0.25">
      <c r="A74" s="4">
        <f t="shared" si="3"/>
        <v>72</v>
      </c>
      <c r="D74" s="19">
        <f>A74*0.001 *Systeme!$G$4</f>
        <v>36.000000000000007</v>
      </c>
      <c r="F74" s="8">
        <f>('DGL 4'!$P$3/'DGL 4'!$B$26)*(1-EXP(-'DGL 4'!$B$26*D74)) + ('DGL 4'!$P$4/'DGL 4'!$B$27)*(1-EXP(-'DGL 4'!$B$27*D74))+ ('DGL 4'!$P$5/'DGL 4'!$B$28)*(1-EXP(-'DGL 4'!$B$28*D74))</f>
        <v>-9.8039229376490038</v>
      </c>
      <c r="G74" s="21">
        <f>(F74+Systeme!$C$20)/Systeme!$C$17</f>
        <v>0.98039215412470193</v>
      </c>
      <c r="I74" s="8">
        <f>('DGL 4'!$P$7/'DGL 4'!$B$26)*(1-EXP(-'DGL 4'!$B$26*D74)) + ('DGL 4'!$P$8/'DGL 4'!$B$27)*(1-EXP(-'DGL 4'!$B$27*D74))+ ('DGL 4'!$P$9/'DGL 4'!$B$28)*(1-EXP(-'DGL 4'!$B$28*D74))</f>
        <v>9.8039215335576682</v>
      </c>
      <c r="J74" s="21">
        <f>(I74+Systeme!$K$20)/Systeme!$K$17</f>
        <v>9.8039215335576687E-3</v>
      </c>
      <c r="L74" s="8">
        <f t="shared" si="2"/>
        <v>9.8039175339052752E-8</v>
      </c>
      <c r="M74" s="21">
        <f>(L74+Systeme!$S$20)/Systeme!$S$17</f>
        <v>9.8039175339052751E-11</v>
      </c>
      <c r="O74" s="8">
        <f>('DGL 4'!$P$15/'DGL 4'!$B$26)*(1-EXP(-'DGL 4'!$B$26*D74)) + ('DGL 4'!$P$16/'DGL 4'!$B$27)*(1-EXP(-'DGL 4'!$B$27*D74))+ ('DGL 4'!$P$17/'DGL 4'!$B$28)*(1-EXP(-'DGL 4'!$B$28*D74))</f>
        <v>1.306052160304845E-6</v>
      </c>
      <c r="P74" s="21">
        <f>(O74+Systeme!$AA$20)/Systeme!$AA$17</f>
        <v>1.306052160304845E-17</v>
      </c>
    </row>
    <row r="75" spans="1:16" x14ac:dyDescent="0.25">
      <c r="A75" s="4">
        <f t="shared" si="3"/>
        <v>73</v>
      </c>
      <c r="D75" s="19">
        <f>A75*0.001 *Systeme!$G$4</f>
        <v>36.5</v>
      </c>
      <c r="F75" s="8">
        <f>('DGL 4'!$P$3/'DGL 4'!$B$26)*(1-EXP(-'DGL 4'!$B$26*D75)) + ('DGL 4'!$P$4/'DGL 4'!$B$27)*(1-EXP(-'DGL 4'!$B$27*D75))+ ('DGL 4'!$P$5/'DGL 4'!$B$28)*(1-EXP(-'DGL 4'!$B$28*D75))</f>
        <v>-9.8039229568726149</v>
      </c>
      <c r="G75" s="21">
        <f>(F75+Systeme!$C$20)/Systeme!$C$17</f>
        <v>0.9803921540862548</v>
      </c>
      <c r="I75" s="8">
        <f>('DGL 4'!$P$7/'DGL 4'!$B$26)*(1-EXP(-'DGL 4'!$B$26*D75)) + ('DGL 4'!$P$8/'DGL 4'!$B$27)*(1-EXP(-'DGL 4'!$B$27*D75))+ ('DGL 4'!$P$9/'DGL 4'!$B$28)*(1-EXP(-'DGL 4'!$B$28*D75))</f>
        <v>9.8039215331731953</v>
      </c>
      <c r="J75" s="21">
        <f>(I75+Systeme!$K$20)/Systeme!$K$17</f>
        <v>9.803921533173195E-3</v>
      </c>
      <c r="L75" s="8">
        <f t="shared" si="2"/>
        <v>9.8039187398148378E-8</v>
      </c>
      <c r="M75" s="21">
        <f>(L75+Systeme!$S$20)/Systeme!$S$17</f>
        <v>9.8039187398148377E-11</v>
      </c>
      <c r="O75" s="8">
        <f>('DGL 4'!$P$15/'DGL 4'!$B$26)*(1-EXP(-'DGL 4'!$B$26*D75)) + ('DGL 4'!$P$16/'DGL 4'!$B$27)*(1-EXP(-'DGL 4'!$B$27*D75))+ ('DGL 4'!$P$17/'DGL 4'!$B$28)*(1-EXP(-'DGL 4'!$B$28*D75))</f>
        <v>1.3256602322910799E-6</v>
      </c>
      <c r="P75" s="21">
        <f>(O75+Systeme!$AA$20)/Systeme!$AA$17</f>
        <v>1.3256602322910799E-17</v>
      </c>
    </row>
    <row r="76" spans="1:16" x14ac:dyDescent="0.25">
      <c r="A76" s="4">
        <f t="shared" si="3"/>
        <v>74</v>
      </c>
      <c r="D76" s="19">
        <f>A76*0.001 *Systeme!$G$4</f>
        <v>37</v>
      </c>
      <c r="F76" s="8">
        <f>('DGL 4'!$P$3/'DGL 4'!$B$26)*(1-EXP(-'DGL 4'!$B$26*D76)) + ('DGL 4'!$P$4/'DGL 4'!$B$27)*(1-EXP(-'DGL 4'!$B$27*D76))+ ('DGL 4'!$P$5/'DGL 4'!$B$28)*(1-EXP(-'DGL 4'!$B$28*D76))</f>
        <v>-9.8039229760962261</v>
      </c>
      <c r="G76" s="21">
        <f>(F76+Systeme!$C$20)/Systeme!$C$17</f>
        <v>0.98039215404780755</v>
      </c>
      <c r="I76" s="8">
        <f>('DGL 4'!$P$7/'DGL 4'!$B$26)*(1-EXP(-'DGL 4'!$B$26*D76)) + ('DGL 4'!$P$8/'DGL 4'!$B$27)*(1-EXP(-'DGL 4'!$B$27*D76))+ ('DGL 4'!$P$9/'DGL 4'!$B$28)*(1-EXP(-'DGL 4'!$B$28*D76))</f>
        <v>9.8039215327887224</v>
      </c>
      <c r="J76" s="21">
        <f>(I76+Systeme!$K$20)/Systeme!$K$17</f>
        <v>9.803921532788723E-3</v>
      </c>
      <c r="L76" s="8">
        <f t="shared" si="2"/>
        <v>9.8039197508812634E-8</v>
      </c>
      <c r="M76" s="21">
        <f>(L76+Systeme!$S$20)/Systeme!$S$17</f>
        <v>9.8039197508812637E-11</v>
      </c>
      <c r="O76" s="8">
        <f>('DGL 4'!$P$15/'DGL 4'!$B$26)*(1-EXP(-'DGL 4'!$B$26*D76)) + ('DGL 4'!$P$16/'DGL 4'!$B$27)*(1-EXP(-'DGL 4'!$B$27*D76))+ ('DGL 4'!$P$17/'DGL 4'!$B$28)*(1-EXP(-'DGL 4'!$B$28*D76))</f>
        <v>1.3452683062257462E-6</v>
      </c>
      <c r="P76" s="21">
        <f>(O76+Systeme!$AA$20)/Systeme!$AA$17</f>
        <v>1.3452683062257462E-17</v>
      </c>
    </row>
    <row r="77" spans="1:16" x14ac:dyDescent="0.25">
      <c r="A77" s="4">
        <f t="shared" si="3"/>
        <v>75</v>
      </c>
      <c r="D77" s="19">
        <f>A77*0.001 *Systeme!$G$4</f>
        <v>37.5</v>
      </c>
      <c r="F77" s="8">
        <f>('DGL 4'!$P$3/'DGL 4'!$B$26)*(1-EXP(-'DGL 4'!$B$26*D77)) + ('DGL 4'!$P$4/'DGL 4'!$B$27)*(1-EXP(-'DGL 4'!$B$27*D77))+ ('DGL 4'!$P$5/'DGL 4'!$B$28)*(1-EXP(-'DGL 4'!$B$28*D77))</f>
        <v>-9.8039229953198372</v>
      </c>
      <c r="G77" s="21">
        <f>(F77+Systeme!$C$20)/Systeme!$C$17</f>
        <v>0.98039215400936031</v>
      </c>
      <c r="I77" s="8">
        <f>('DGL 4'!$P$7/'DGL 4'!$B$26)*(1-EXP(-'DGL 4'!$B$26*D77)) + ('DGL 4'!$P$8/'DGL 4'!$B$27)*(1-EXP(-'DGL 4'!$B$27*D77))+ ('DGL 4'!$P$9/'DGL 4'!$B$28)*(1-EXP(-'DGL 4'!$B$28*D77))</f>
        <v>9.8039215324042512</v>
      </c>
      <c r="J77" s="21">
        <f>(I77+Systeme!$K$20)/Systeme!$K$17</f>
        <v>9.8039215324042511E-3</v>
      </c>
      <c r="L77" s="8">
        <f t="shared" si="2"/>
        <v>9.803920424788003E-8</v>
      </c>
      <c r="M77" s="21">
        <f>(L77+Systeme!$S$20)/Systeme!$S$17</f>
        <v>9.8039204247880036E-11</v>
      </c>
      <c r="O77" s="8">
        <f>('DGL 4'!$P$15/'DGL 4'!$B$26)*(1-EXP(-'DGL 4'!$B$26*D77)) + ('DGL 4'!$P$16/'DGL 4'!$B$27)*(1-EXP(-'DGL 4'!$B$27*D77))+ ('DGL 4'!$P$17/'DGL 4'!$B$28)*(1-EXP(-'DGL 4'!$B$28*D77))</f>
        <v>1.3648763817556525E-6</v>
      </c>
      <c r="P77" s="21">
        <f>(O77+Systeme!$AA$20)/Systeme!$AA$17</f>
        <v>1.3648763817556525E-17</v>
      </c>
    </row>
    <row r="78" spans="1:16" x14ac:dyDescent="0.25">
      <c r="A78" s="4">
        <f t="shared" si="3"/>
        <v>76</v>
      </c>
      <c r="D78" s="19">
        <f>A78*0.001 *Systeme!$G$4</f>
        <v>38</v>
      </c>
      <c r="F78" s="8">
        <f>('DGL 4'!$P$3/'DGL 4'!$B$26)*(1-EXP(-'DGL 4'!$B$26*D78)) + ('DGL 4'!$P$4/'DGL 4'!$B$27)*(1-EXP(-'DGL 4'!$B$27*D78))+ ('DGL 4'!$P$5/'DGL 4'!$B$28)*(1-EXP(-'DGL 4'!$B$28*D78))</f>
        <v>-9.8039230145434466</v>
      </c>
      <c r="G78" s="21">
        <f>(F78+Systeme!$C$20)/Systeme!$C$17</f>
        <v>0.98039215397091306</v>
      </c>
      <c r="I78" s="8">
        <f>('DGL 4'!$P$7/'DGL 4'!$B$26)*(1-EXP(-'DGL 4'!$B$26*D78)) + ('DGL 4'!$P$8/'DGL 4'!$B$27)*(1-EXP(-'DGL 4'!$B$27*D78))+ ('DGL 4'!$P$9/'DGL 4'!$B$28)*(1-EXP(-'DGL 4'!$B$28*D78))</f>
        <v>9.8039215320197783</v>
      </c>
      <c r="J78" s="21">
        <f>(I78+Systeme!$K$20)/Systeme!$K$17</f>
        <v>9.8039215320197791E-3</v>
      </c>
      <c r="L78" s="8">
        <f t="shared" si="2"/>
        <v>9.8039209680874927E-8</v>
      </c>
      <c r="M78" s="21">
        <f>(L78+Systeme!$S$20)/Systeme!$S$17</f>
        <v>9.8039209680874923E-11</v>
      </c>
      <c r="O78" s="8">
        <f>('DGL 4'!$P$15/'DGL 4'!$B$26)*(1-EXP(-'DGL 4'!$B$26*D78)) + ('DGL 4'!$P$16/'DGL 4'!$B$27)*(1-EXP(-'DGL 4'!$B$27*D78))+ ('DGL 4'!$P$17/'DGL 4'!$B$28)*(1-EXP(-'DGL 4'!$B$28*D78))</f>
        <v>1.3844844585916313E-6</v>
      </c>
      <c r="P78" s="21">
        <f>(O78+Systeme!$AA$20)/Systeme!$AA$17</f>
        <v>1.3844844585916314E-17</v>
      </c>
    </row>
    <row r="79" spans="1:16" x14ac:dyDescent="0.25">
      <c r="A79" s="4">
        <f t="shared" si="3"/>
        <v>77</v>
      </c>
      <c r="D79" s="19">
        <f>A79*0.001 *Systeme!$G$4</f>
        <v>38.5</v>
      </c>
      <c r="F79" s="8">
        <f>('DGL 4'!$P$3/'DGL 4'!$B$26)*(1-EXP(-'DGL 4'!$B$26*D79)) + ('DGL 4'!$P$4/'DGL 4'!$B$27)*(1-EXP(-'DGL 4'!$B$27*D79))+ ('DGL 4'!$P$5/'DGL 4'!$B$28)*(1-EXP(-'DGL 4'!$B$28*D79))</f>
        <v>-9.8039230337670578</v>
      </c>
      <c r="G79" s="21">
        <f>(F79+Systeme!$C$20)/Systeme!$C$17</f>
        <v>0.98039215393246593</v>
      </c>
      <c r="I79" s="8">
        <f>('DGL 4'!$P$7/'DGL 4'!$B$26)*(1-EXP(-'DGL 4'!$B$26*D79)) + ('DGL 4'!$P$8/'DGL 4'!$B$27)*(1-EXP(-'DGL 4'!$B$27*D79))+ ('DGL 4'!$P$9/'DGL 4'!$B$28)*(1-EXP(-'DGL 4'!$B$28*D79))</f>
        <v>9.8039215316353072</v>
      </c>
      <c r="J79" s="21">
        <f>(I79+Systeme!$K$20)/Systeme!$K$17</f>
        <v>9.8039215316353071E-3</v>
      </c>
      <c r="L79" s="8">
        <f t="shared" si="2"/>
        <v>9.8039214044548114E-8</v>
      </c>
      <c r="M79" s="21">
        <f>(L79+Systeme!$S$20)/Systeme!$S$17</f>
        <v>9.8039214044548113E-11</v>
      </c>
      <c r="O79" s="8">
        <f>('DGL 4'!$P$15/'DGL 4'!$B$26)*(1-EXP(-'DGL 4'!$B$26*D79)) + ('DGL 4'!$P$16/'DGL 4'!$B$27)*(1-EXP(-'DGL 4'!$B$27*D79))+ ('DGL 4'!$P$17/'DGL 4'!$B$28)*(1-EXP(-'DGL 4'!$B$28*D79))</f>
        <v>1.4040925364969318E-6</v>
      </c>
      <c r="P79" s="21">
        <f>(O79+Systeme!$AA$20)/Systeme!$AA$17</f>
        <v>1.404092536496932E-17</v>
      </c>
    </row>
    <row r="80" spans="1:16" x14ac:dyDescent="0.25">
      <c r="A80" s="4">
        <f t="shared" si="3"/>
        <v>78</v>
      </c>
      <c r="D80" s="19">
        <f>A80*0.001 *Systeme!$G$4</f>
        <v>39</v>
      </c>
      <c r="F80" s="8">
        <f>('DGL 4'!$P$3/'DGL 4'!$B$26)*(1-EXP(-'DGL 4'!$B$26*D80)) + ('DGL 4'!$P$4/'DGL 4'!$B$27)*(1-EXP(-'DGL 4'!$B$27*D80))+ ('DGL 4'!$P$5/'DGL 4'!$B$28)*(1-EXP(-'DGL 4'!$B$28*D80))</f>
        <v>-9.8039230529906689</v>
      </c>
      <c r="G80" s="21">
        <f>(F80+Systeme!$C$20)/Systeme!$C$17</f>
        <v>0.98039215389401868</v>
      </c>
      <c r="I80" s="8">
        <f>('DGL 4'!$P$7/'DGL 4'!$B$26)*(1-EXP(-'DGL 4'!$B$26*D80)) + ('DGL 4'!$P$8/'DGL 4'!$B$27)*(1-EXP(-'DGL 4'!$B$27*D80))+ ('DGL 4'!$P$9/'DGL 4'!$B$28)*(1-EXP(-'DGL 4'!$B$28*D80))</f>
        <v>9.8039215312508343</v>
      </c>
      <c r="J80" s="21">
        <f>(I80+Systeme!$K$20)/Systeme!$K$17</f>
        <v>9.8039215312508352E-3</v>
      </c>
      <c r="L80" s="8">
        <f t="shared" si="2"/>
        <v>9.803921930909145E-8</v>
      </c>
      <c r="M80" s="21">
        <f>(L80+Systeme!$S$20)/Systeme!$S$17</f>
        <v>9.8039219309091455E-11</v>
      </c>
      <c r="O80" s="8">
        <f>('DGL 4'!$P$15/'DGL 4'!$B$26)*(1-EXP(-'DGL 4'!$B$26*D80)) + ('DGL 4'!$P$16/'DGL 4'!$B$27)*(1-EXP(-'DGL 4'!$B$27*D80))+ ('DGL 4'!$P$17/'DGL 4'!$B$28)*(1-EXP(-'DGL 4'!$B$28*D80))</f>
        <v>1.4237006152777191E-6</v>
      </c>
      <c r="P80" s="21">
        <f>(O80+Systeme!$AA$20)/Systeme!$AA$17</f>
        <v>1.423700615277719E-17</v>
      </c>
    </row>
    <row r="81" spans="1:16" x14ac:dyDescent="0.25">
      <c r="A81" s="4">
        <f t="shared" si="3"/>
        <v>79</v>
      </c>
      <c r="D81" s="19">
        <f>A81*0.001 *Systeme!$G$4</f>
        <v>39.5</v>
      </c>
      <c r="F81" s="8">
        <f>('DGL 4'!$P$3/'DGL 4'!$B$26)*(1-EXP(-'DGL 4'!$B$26*D81)) + ('DGL 4'!$P$4/'DGL 4'!$B$27)*(1-EXP(-'DGL 4'!$B$27*D81))+ ('DGL 4'!$P$5/'DGL 4'!$B$28)*(1-EXP(-'DGL 4'!$B$28*D81))</f>
        <v>-9.8039230722142801</v>
      </c>
      <c r="G81" s="21">
        <f>(F81+Systeme!$C$20)/Systeme!$C$17</f>
        <v>0.98039215385557144</v>
      </c>
      <c r="I81" s="8">
        <f>('DGL 4'!$P$7/'DGL 4'!$B$26)*(1-EXP(-'DGL 4'!$B$26*D81)) + ('DGL 4'!$P$8/'DGL 4'!$B$27)*(1-EXP(-'DGL 4'!$B$27*D81))+ ('DGL 4'!$P$9/'DGL 4'!$B$28)*(1-EXP(-'DGL 4'!$B$28*D81))</f>
        <v>9.8039215308663614</v>
      </c>
      <c r="J81" s="21">
        <f>(I81+Systeme!$K$20)/Systeme!$K$17</f>
        <v>9.8039215308663615E-3</v>
      </c>
      <c r="L81" s="8">
        <f t="shared" si="2"/>
        <v>9.8039223856847343E-8</v>
      </c>
      <c r="M81" s="21">
        <f>(L81+Systeme!$S$20)/Systeme!$S$17</f>
        <v>9.8039223856847344E-11</v>
      </c>
      <c r="O81" s="8">
        <f>('DGL 4'!$P$15/'DGL 4'!$B$26)*(1-EXP(-'DGL 4'!$B$26*D81)) + ('DGL 4'!$P$16/'DGL 4'!$B$27)*(1-EXP(-'DGL 4'!$B$27*D81))+ ('DGL 4'!$P$17/'DGL 4'!$B$28)*(1-EXP(-'DGL 4'!$B$28*D81))</f>
        <v>1.4433086947752937E-6</v>
      </c>
      <c r="P81" s="21">
        <f>(O81+Systeme!$AA$20)/Systeme!$AA$17</f>
        <v>1.4433086947752937E-17</v>
      </c>
    </row>
    <row r="82" spans="1:16" x14ac:dyDescent="0.25">
      <c r="A82" s="4">
        <f t="shared" si="3"/>
        <v>80</v>
      </c>
      <c r="D82" s="19">
        <f>A82*0.001 *Systeme!$G$4</f>
        <v>40</v>
      </c>
      <c r="F82" s="8">
        <f>('DGL 4'!$P$3/'DGL 4'!$B$26)*(1-EXP(-'DGL 4'!$B$26*D82)) + ('DGL 4'!$P$4/'DGL 4'!$B$27)*(1-EXP(-'DGL 4'!$B$27*D82))+ ('DGL 4'!$P$5/'DGL 4'!$B$28)*(1-EXP(-'DGL 4'!$B$28*D82))</f>
        <v>-9.8039230914378894</v>
      </c>
      <c r="G82" s="21">
        <f>(F82+Systeme!$C$20)/Systeme!$C$17</f>
        <v>0.9803921538171243</v>
      </c>
      <c r="I82" s="8">
        <f>('DGL 4'!$P$7/'DGL 4'!$B$26)*(1-EXP(-'DGL 4'!$B$26*D82)) + ('DGL 4'!$P$8/'DGL 4'!$B$27)*(1-EXP(-'DGL 4'!$B$27*D82))+ ('DGL 4'!$P$9/'DGL 4'!$B$28)*(1-EXP(-'DGL 4'!$B$28*D82))</f>
        <v>9.8039215304818903</v>
      </c>
      <c r="J82" s="21">
        <f>(I82+Systeme!$K$20)/Systeme!$K$17</f>
        <v>9.8039215304818895E-3</v>
      </c>
      <c r="L82" s="8">
        <f t="shared" si="2"/>
        <v>9.8039224265033155E-8</v>
      </c>
      <c r="M82" s="21">
        <f>(L82+Systeme!$S$20)/Systeme!$S$17</f>
        <v>9.8039224265033149E-11</v>
      </c>
      <c r="O82" s="8">
        <f>('DGL 4'!$P$15/'DGL 4'!$B$26)*(1-EXP(-'DGL 4'!$B$26*D82)) + ('DGL 4'!$P$16/'DGL 4'!$B$27)*(1-EXP(-'DGL 4'!$B$27*D82))+ ('DGL 4'!$P$17/'DGL 4'!$B$28)*(1-EXP(-'DGL 4'!$B$28*D82))</f>
        <v>1.4629167748597248E-6</v>
      </c>
      <c r="P82" s="21">
        <f>(O82+Systeme!$AA$20)/Systeme!$AA$17</f>
        <v>1.4629167748597249E-17</v>
      </c>
    </row>
    <row r="83" spans="1:16" x14ac:dyDescent="0.25">
      <c r="A83" s="4">
        <f t="shared" si="3"/>
        <v>81</v>
      </c>
      <c r="D83" s="19">
        <f>A83*0.001 *Systeme!$G$4</f>
        <v>40.5</v>
      </c>
      <c r="F83" s="8">
        <f>('DGL 4'!$P$3/'DGL 4'!$B$26)*(1-EXP(-'DGL 4'!$B$26*D83)) + ('DGL 4'!$P$4/'DGL 4'!$B$27)*(1-EXP(-'DGL 4'!$B$27*D83))+ ('DGL 4'!$P$5/'DGL 4'!$B$28)*(1-EXP(-'DGL 4'!$B$28*D83))</f>
        <v>-9.8039231106615006</v>
      </c>
      <c r="G83" s="21">
        <f>(F83+Systeme!$C$20)/Systeme!$C$17</f>
        <v>0.98039215377867694</v>
      </c>
      <c r="I83" s="8">
        <f>('DGL 4'!$P$7/'DGL 4'!$B$26)*(1-EXP(-'DGL 4'!$B$26*D83)) + ('DGL 4'!$P$8/'DGL 4'!$B$27)*(1-EXP(-'DGL 4'!$B$27*D83))+ ('DGL 4'!$P$9/'DGL 4'!$B$28)*(1-EXP(-'DGL 4'!$B$28*D83))</f>
        <v>9.8039215300974174</v>
      </c>
      <c r="J83" s="21">
        <f>(I83+Systeme!$K$20)/Systeme!$K$17</f>
        <v>9.8039215300974175E-3</v>
      </c>
      <c r="L83" s="8">
        <f t="shared" si="2"/>
        <v>9.8039227745455749E-8</v>
      </c>
      <c r="M83" s="21">
        <f>(L83+Systeme!$S$20)/Systeme!$S$17</f>
        <v>9.8039227745455754E-11</v>
      </c>
      <c r="O83" s="8">
        <f>('DGL 4'!$P$15/'DGL 4'!$B$26)*(1-EXP(-'DGL 4'!$B$26*D83)) + ('DGL 4'!$P$16/'DGL 4'!$B$27)*(1-EXP(-'DGL 4'!$B$27*D83))+ ('DGL 4'!$P$17/'DGL 4'!$B$28)*(1-EXP(-'DGL 4'!$B$28*D83))</f>
        <v>1.4825248554246327E-6</v>
      </c>
      <c r="P83" s="21">
        <f>(O83+Systeme!$AA$20)/Systeme!$AA$17</f>
        <v>1.4825248554246327E-17</v>
      </c>
    </row>
    <row r="84" spans="1:16" x14ac:dyDescent="0.25">
      <c r="A84" s="4">
        <f t="shared" si="3"/>
        <v>82</v>
      </c>
      <c r="D84" s="19">
        <f>A84*0.001 *Systeme!$G$4</f>
        <v>41</v>
      </c>
      <c r="F84" s="8">
        <f>('DGL 4'!$P$3/'DGL 4'!$B$26)*(1-EXP(-'DGL 4'!$B$26*D84)) + ('DGL 4'!$P$4/'DGL 4'!$B$27)*(1-EXP(-'DGL 4'!$B$27*D84))+ ('DGL 4'!$P$5/'DGL 4'!$B$28)*(1-EXP(-'DGL 4'!$B$28*D84))</f>
        <v>-9.8039231298851117</v>
      </c>
      <c r="G84" s="21">
        <f>(F84+Systeme!$C$20)/Systeme!$C$17</f>
        <v>0.98039215374022981</v>
      </c>
      <c r="I84" s="8">
        <f>('DGL 4'!$P$7/'DGL 4'!$B$26)*(1-EXP(-'DGL 4'!$B$26*D84)) + ('DGL 4'!$P$8/'DGL 4'!$B$27)*(1-EXP(-'DGL 4'!$B$27*D84))+ ('DGL 4'!$P$9/'DGL 4'!$B$28)*(1-EXP(-'DGL 4'!$B$28*D84))</f>
        <v>9.8039215297129463</v>
      </c>
      <c r="J84" s="21">
        <f>(I84+Systeme!$K$20)/Systeme!$K$17</f>
        <v>9.8039215297129455E-3</v>
      </c>
      <c r="L84" s="8">
        <f t="shared" si="2"/>
        <v>9.8039229056139708E-8</v>
      </c>
      <c r="M84" s="21">
        <f>(L84+Systeme!$S$20)/Systeme!$S$17</f>
        <v>9.8039229056139707E-11</v>
      </c>
      <c r="O84" s="8">
        <f>('DGL 4'!$P$15/'DGL 4'!$B$26)*(1-EXP(-'DGL 4'!$B$26*D84)) + ('DGL 4'!$P$16/'DGL 4'!$B$27)*(1-EXP(-'DGL 4'!$B$27*D84))+ ('DGL 4'!$P$17/'DGL 4'!$B$28)*(1-EXP(-'DGL 4'!$B$28*D84))</f>
        <v>1.5021329363829224E-6</v>
      </c>
      <c r="P84" s="21">
        <f>(O84+Systeme!$AA$20)/Systeme!$AA$17</f>
        <v>1.5021329363829224E-17</v>
      </c>
    </row>
    <row r="85" spans="1:16" x14ac:dyDescent="0.25">
      <c r="A85" s="4">
        <f t="shared" si="3"/>
        <v>83</v>
      </c>
      <c r="D85" s="19">
        <f>A85*0.001 *Systeme!$G$4</f>
        <v>41.5</v>
      </c>
      <c r="F85" s="8">
        <f>('DGL 4'!$P$3/'DGL 4'!$B$26)*(1-EXP(-'DGL 4'!$B$26*D85)) + ('DGL 4'!$P$4/'DGL 4'!$B$27)*(1-EXP(-'DGL 4'!$B$27*D85))+ ('DGL 4'!$P$5/'DGL 4'!$B$28)*(1-EXP(-'DGL 4'!$B$28*D85))</f>
        <v>-9.8039231491087229</v>
      </c>
      <c r="G85" s="21">
        <f>(F85+Systeme!$C$20)/Systeme!$C$17</f>
        <v>0.98039215370178256</v>
      </c>
      <c r="I85" s="8">
        <f>('DGL 4'!$P$7/'DGL 4'!$B$26)*(1-EXP(-'DGL 4'!$B$26*D85)) + ('DGL 4'!$P$8/'DGL 4'!$B$27)*(1-EXP(-'DGL 4'!$B$27*D85))+ ('DGL 4'!$P$9/'DGL 4'!$B$28)*(1-EXP(-'DGL 4'!$B$28*D85))</f>
        <v>9.8039215293284734</v>
      </c>
      <c r="J85" s="21">
        <f>(I85+Systeme!$K$20)/Systeme!$K$17</f>
        <v>9.8039215293284736E-3</v>
      </c>
      <c r="L85" s="8">
        <f t="shared" si="2"/>
        <v>9.803923182110724E-8</v>
      </c>
      <c r="M85" s="21">
        <f>(L85+Systeme!$S$20)/Systeme!$S$17</f>
        <v>9.8039231821107239E-11</v>
      </c>
      <c r="O85" s="8">
        <f>('DGL 4'!$P$15/'DGL 4'!$B$26)*(1-EXP(-'DGL 4'!$B$26*D85)) + ('DGL 4'!$P$16/'DGL 4'!$B$27)*(1-EXP(-'DGL 4'!$B$27*D85))+ ('DGL 4'!$P$17/'DGL 4'!$B$28)*(1-EXP(-'DGL 4'!$B$28*D85))</f>
        <v>1.5217410176632855E-6</v>
      </c>
      <c r="P85" s="21">
        <f>(O85+Systeme!$AA$20)/Systeme!$AA$17</f>
        <v>1.5217410176632855E-17</v>
      </c>
    </row>
    <row r="86" spans="1:16" x14ac:dyDescent="0.25">
      <c r="A86" s="4">
        <f t="shared" si="3"/>
        <v>84</v>
      </c>
      <c r="D86" s="19">
        <f>A86*0.001 *Systeme!$G$4</f>
        <v>42</v>
      </c>
      <c r="F86" s="8">
        <f>('DGL 4'!$P$3/'DGL 4'!$B$26)*(1-EXP(-'DGL 4'!$B$26*D86)) + ('DGL 4'!$P$4/'DGL 4'!$B$27)*(1-EXP(-'DGL 4'!$B$27*D86))+ ('DGL 4'!$P$5/'DGL 4'!$B$28)*(1-EXP(-'DGL 4'!$B$28*D86))</f>
        <v>-9.8039231683323322</v>
      </c>
      <c r="G86" s="21">
        <f>(F86+Systeme!$C$20)/Systeme!$C$17</f>
        <v>0.98039215366333532</v>
      </c>
      <c r="I86" s="8">
        <f>('DGL 4'!$P$7/'DGL 4'!$B$26)*(1-EXP(-'DGL 4'!$B$26*D86)) + ('DGL 4'!$P$8/'DGL 4'!$B$27)*(1-EXP(-'DGL 4'!$B$27*D86))+ ('DGL 4'!$P$9/'DGL 4'!$B$28)*(1-EXP(-'DGL 4'!$B$28*D86))</f>
        <v>9.8039215289440005</v>
      </c>
      <c r="J86" s="21">
        <f>(I86+Systeme!$K$20)/Systeme!$K$17</f>
        <v>9.8039215289439999E-3</v>
      </c>
      <c r="L86" s="8">
        <f t="shared" si="2"/>
        <v>9.8039232546026412E-8</v>
      </c>
      <c r="M86" s="21">
        <f>(L86+Systeme!$S$20)/Systeme!$S$17</f>
        <v>9.8039232546026408E-11</v>
      </c>
      <c r="O86" s="8">
        <f>('DGL 4'!$P$15/'DGL 4'!$B$26)*(1-EXP(-'DGL 4'!$B$26*D86)) + ('DGL 4'!$P$16/'DGL 4'!$B$27)*(1-EXP(-'DGL 4'!$B$27*D86))+ ('DGL 4'!$P$17/'DGL 4'!$B$28)*(1-EXP(-'DGL 4'!$B$28*D86))</f>
        <v>1.54134909920734E-6</v>
      </c>
      <c r="P86" s="21">
        <f>(O86+Systeme!$AA$20)/Systeme!$AA$17</f>
        <v>1.5413490992073401E-17</v>
      </c>
    </row>
    <row r="87" spans="1:16" x14ac:dyDescent="0.25">
      <c r="A87" s="4">
        <f t="shared" si="3"/>
        <v>85</v>
      </c>
      <c r="D87" s="19">
        <f>A87*0.001 *Systeme!$G$4</f>
        <v>42.5</v>
      </c>
      <c r="F87" s="8">
        <f>('DGL 4'!$P$3/'DGL 4'!$B$26)*(1-EXP(-'DGL 4'!$B$26*D87)) + ('DGL 4'!$P$4/'DGL 4'!$B$27)*(1-EXP(-'DGL 4'!$B$27*D87))+ ('DGL 4'!$P$5/'DGL 4'!$B$28)*(1-EXP(-'DGL 4'!$B$28*D87))</f>
        <v>-9.8039231875559434</v>
      </c>
      <c r="G87" s="21">
        <f>(F87+Systeme!$C$20)/Systeme!$C$17</f>
        <v>0.98039215362488807</v>
      </c>
      <c r="I87" s="8">
        <f>('DGL 4'!$P$7/'DGL 4'!$B$26)*(1-EXP(-'DGL 4'!$B$26*D87)) + ('DGL 4'!$P$8/'DGL 4'!$B$27)*(1-EXP(-'DGL 4'!$B$27*D87))+ ('DGL 4'!$P$9/'DGL 4'!$B$28)*(1-EXP(-'DGL 4'!$B$28*D87))</f>
        <v>9.8039215285595294</v>
      </c>
      <c r="J87" s="21">
        <f>(I87+Systeme!$K$20)/Systeme!$K$17</f>
        <v>9.8039215285595296E-3</v>
      </c>
      <c r="L87" s="8">
        <f t="shared" si="2"/>
        <v>9.8039233055053403E-8</v>
      </c>
      <c r="M87" s="21">
        <f>(L87+Systeme!$S$20)/Systeme!$S$17</f>
        <v>9.8039233055053401E-11</v>
      </c>
      <c r="O87" s="8">
        <f>('DGL 4'!$P$15/'DGL 4'!$B$26)*(1-EXP(-'DGL 4'!$B$26*D87)) + ('DGL 4'!$P$16/'DGL 4'!$B$27)*(1-EXP(-'DGL 4'!$B$27*D87))+ ('DGL 4'!$P$17/'DGL 4'!$B$28)*(1-EXP(-'DGL 4'!$B$28*D87))</f>
        <v>1.5609571809672867E-6</v>
      </c>
      <c r="P87" s="21">
        <f>(O87+Systeme!$AA$20)/Systeme!$AA$17</f>
        <v>1.5609571809672866E-17</v>
      </c>
    </row>
    <row r="88" spans="1:16" x14ac:dyDescent="0.25">
      <c r="A88" s="4">
        <f t="shared" si="3"/>
        <v>86</v>
      </c>
      <c r="D88" s="19">
        <f>A88*0.001 *Systeme!$G$4</f>
        <v>43</v>
      </c>
      <c r="F88" s="8">
        <f>('DGL 4'!$P$3/'DGL 4'!$B$26)*(1-EXP(-'DGL 4'!$B$26*D88)) + ('DGL 4'!$P$4/'DGL 4'!$B$27)*(1-EXP(-'DGL 4'!$B$27*D88))+ ('DGL 4'!$P$5/'DGL 4'!$B$28)*(1-EXP(-'DGL 4'!$B$28*D88))</f>
        <v>-9.8039232067795545</v>
      </c>
      <c r="G88" s="21">
        <f>(F88+Systeme!$C$20)/Systeme!$C$17</f>
        <v>0.98039215358644094</v>
      </c>
      <c r="I88" s="8">
        <f>('DGL 4'!$P$7/'DGL 4'!$B$26)*(1-EXP(-'DGL 4'!$B$26*D88)) + ('DGL 4'!$P$8/'DGL 4'!$B$27)*(1-EXP(-'DGL 4'!$B$27*D88))+ ('DGL 4'!$P$9/'DGL 4'!$B$28)*(1-EXP(-'DGL 4'!$B$28*D88))</f>
        <v>9.8039215281750565</v>
      </c>
      <c r="J88" s="21">
        <f>(I88+Systeme!$K$20)/Systeme!$K$17</f>
        <v>9.8039215281750559E-3</v>
      </c>
      <c r="L88" s="8">
        <f t="shared" si="2"/>
        <v>9.8039235163679245E-8</v>
      </c>
      <c r="M88" s="21">
        <f>(L88+Systeme!$S$20)/Systeme!$S$17</f>
        <v>9.8039235163679239E-11</v>
      </c>
      <c r="O88" s="8">
        <f>('DGL 4'!$P$15/'DGL 4'!$B$26)*(1-EXP(-'DGL 4'!$B$26*D88)) + ('DGL 4'!$P$16/'DGL 4'!$B$27)*(1-EXP(-'DGL 4'!$B$27*D88))+ ('DGL 4'!$P$17/'DGL 4'!$B$28)*(1-EXP(-'DGL 4'!$B$28*D88))</f>
        <v>1.5805652629039914E-6</v>
      </c>
      <c r="P88" s="21">
        <f>(O88+Systeme!$AA$20)/Systeme!$AA$17</f>
        <v>1.5805652629039915E-17</v>
      </c>
    </row>
    <row r="89" spans="1:16" x14ac:dyDescent="0.25">
      <c r="A89" s="4">
        <f t="shared" si="3"/>
        <v>87</v>
      </c>
      <c r="D89" s="19">
        <f>A89*0.001 *Systeme!$G$4</f>
        <v>43.500000000000007</v>
      </c>
      <c r="F89" s="8">
        <f>('DGL 4'!$P$3/'DGL 4'!$B$26)*(1-EXP(-'DGL 4'!$B$26*D89)) + ('DGL 4'!$P$4/'DGL 4'!$B$27)*(1-EXP(-'DGL 4'!$B$27*D89))+ ('DGL 4'!$P$5/'DGL 4'!$B$28)*(1-EXP(-'DGL 4'!$B$28*D89))</f>
        <v>-9.8039232260031657</v>
      </c>
      <c r="G89" s="21">
        <f>(F89+Systeme!$C$20)/Systeme!$C$17</f>
        <v>0.98039215354799369</v>
      </c>
      <c r="I89" s="8">
        <f>('DGL 4'!$P$7/'DGL 4'!$B$26)*(1-EXP(-'DGL 4'!$B$26*D89)) + ('DGL 4'!$P$8/'DGL 4'!$B$27)*(1-EXP(-'DGL 4'!$B$27*D89))+ ('DGL 4'!$P$9/'DGL 4'!$B$28)*(1-EXP(-'DGL 4'!$B$28*D89))</f>
        <v>9.8039215277905836</v>
      </c>
      <c r="J89" s="21">
        <f>(I89+Systeme!$K$20)/Systeme!$K$17</f>
        <v>9.803921527790584E-3</v>
      </c>
      <c r="L89" s="8">
        <f t="shared" si="2"/>
        <v>9.8039237127588237E-8</v>
      </c>
      <c r="M89" s="21">
        <f>(L89+Systeme!$S$20)/Systeme!$S$17</f>
        <v>9.8039237127588238E-11</v>
      </c>
      <c r="O89" s="8">
        <f>('DGL 4'!$P$15/'DGL 4'!$B$26)*(1-EXP(-'DGL 4'!$B$26*D89)) + ('DGL 4'!$P$16/'DGL 4'!$B$27)*(1-EXP(-'DGL 4'!$B$27*D89))+ ('DGL 4'!$P$17/'DGL 4'!$B$28)*(1-EXP(-'DGL 4'!$B$28*D89))</f>
        <v>1.600173344985413E-6</v>
      </c>
      <c r="P89" s="21">
        <f>(O89+Systeme!$AA$20)/Systeme!$AA$17</f>
        <v>1.6001733449854129E-17</v>
      </c>
    </row>
    <row r="90" spans="1:16" x14ac:dyDescent="0.25">
      <c r="A90" s="4">
        <f t="shared" si="3"/>
        <v>88</v>
      </c>
      <c r="D90" s="19">
        <f>A90*0.001 *Systeme!$G$4</f>
        <v>44</v>
      </c>
      <c r="F90" s="8">
        <f>('DGL 4'!$P$3/'DGL 4'!$B$26)*(1-EXP(-'DGL 4'!$B$26*D90)) + ('DGL 4'!$P$4/'DGL 4'!$B$27)*(1-EXP(-'DGL 4'!$B$27*D90))+ ('DGL 4'!$P$5/'DGL 4'!$B$28)*(1-EXP(-'DGL 4'!$B$28*D90))</f>
        <v>-9.8039232452267751</v>
      </c>
      <c r="G90" s="21">
        <f>(F90+Systeme!$C$20)/Systeme!$C$17</f>
        <v>0.98039215350954645</v>
      </c>
      <c r="I90" s="8">
        <f>('DGL 4'!$P$7/'DGL 4'!$B$26)*(1-EXP(-'DGL 4'!$B$26*D90)) + ('DGL 4'!$P$8/'DGL 4'!$B$27)*(1-EXP(-'DGL 4'!$B$27*D90))+ ('DGL 4'!$P$9/'DGL 4'!$B$28)*(1-EXP(-'DGL 4'!$B$28*D90))</f>
        <v>9.8039215274061124</v>
      </c>
      <c r="J90" s="21">
        <f>(I90+Systeme!$K$20)/Systeme!$K$17</f>
        <v>9.803921527406112E-3</v>
      </c>
      <c r="L90" s="8">
        <f t="shared" si="2"/>
        <v>9.8039235420299523E-8</v>
      </c>
      <c r="M90" s="21">
        <f>(L90+Systeme!$S$20)/Systeme!$S$17</f>
        <v>9.8039235420299526E-11</v>
      </c>
      <c r="O90" s="8">
        <f>('DGL 4'!$P$15/'DGL 4'!$B$26)*(1-EXP(-'DGL 4'!$B$26*D90)) + ('DGL 4'!$P$16/'DGL 4'!$B$27)*(1-EXP(-'DGL 4'!$B$27*D90))+ ('DGL 4'!$P$17/'DGL 4'!$B$28)*(1-EXP(-'DGL 4'!$B$28*D90))</f>
        <v>1.6197814271853185E-6</v>
      </c>
      <c r="P90" s="21">
        <f>(O90+Systeme!$AA$20)/Systeme!$AA$17</f>
        <v>1.6197814271853185E-17</v>
      </c>
    </row>
    <row r="91" spans="1:16" x14ac:dyDescent="0.25">
      <c r="A91" s="4">
        <f t="shared" si="3"/>
        <v>89</v>
      </c>
      <c r="D91" s="19">
        <f>A91*0.001 *Systeme!$G$4</f>
        <v>44.5</v>
      </c>
      <c r="F91" s="8">
        <f>('DGL 4'!$P$3/'DGL 4'!$B$26)*(1-EXP(-'DGL 4'!$B$26*D91)) + ('DGL 4'!$P$4/'DGL 4'!$B$27)*(1-EXP(-'DGL 4'!$B$27*D91))+ ('DGL 4'!$P$5/'DGL 4'!$B$28)*(1-EXP(-'DGL 4'!$B$28*D91))</f>
        <v>-9.8039232644503862</v>
      </c>
      <c r="G91" s="21">
        <f>(F91+Systeme!$C$20)/Systeme!$C$17</f>
        <v>0.98039215347109931</v>
      </c>
      <c r="I91" s="8">
        <f>('DGL 4'!$P$7/'DGL 4'!$B$26)*(1-EXP(-'DGL 4'!$B$26*D91)) + ('DGL 4'!$P$8/'DGL 4'!$B$27)*(1-EXP(-'DGL 4'!$B$27*D91))+ ('DGL 4'!$P$9/'DGL 4'!$B$28)*(1-EXP(-'DGL 4'!$B$28*D91))</f>
        <v>9.8039215270216395</v>
      </c>
      <c r="J91" s="21">
        <f>(I91+Systeme!$K$20)/Systeme!$K$17</f>
        <v>9.80392152702164E-3</v>
      </c>
      <c r="L91" s="8">
        <f t="shared" si="2"/>
        <v>9.8039237168717616E-8</v>
      </c>
      <c r="M91" s="21">
        <f>(L91+Systeme!$S$20)/Systeme!$S$17</f>
        <v>9.803923716871761E-11</v>
      </c>
      <c r="O91" s="8">
        <f>('DGL 4'!$P$15/'DGL 4'!$B$26)*(1-EXP(-'DGL 4'!$B$26*D91)) + ('DGL 4'!$P$16/'DGL 4'!$B$27)*(1-EXP(-'DGL 4'!$B$27*D91))+ ('DGL 4'!$P$17/'DGL 4'!$B$28)*(1-EXP(-'DGL 4'!$B$28*D91))</f>
        <v>1.639389509482231E-6</v>
      </c>
      <c r="P91" s="21">
        <f>(O91+Systeme!$AA$20)/Systeme!$AA$17</f>
        <v>1.6393895094822308E-17</v>
      </c>
    </row>
    <row r="92" spans="1:16" x14ac:dyDescent="0.25">
      <c r="A92" s="4">
        <f t="shared" si="3"/>
        <v>90</v>
      </c>
      <c r="D92" s="19">
        <f>A92*0.001 *Systeme!$G$4</f>
        <v>45</v>
      </c>
      <c r="F92" s="8">
        <f>('DGL 4'!$P$3/'DGL 4'!$B$26)*(1-EXP(-'DGL 4'!$B$26*D92)) + ('DGL 4'!$P$4/'DGL 4'!$B$27)*(1-EXP(-'DGL 4'!$B$27*D92))+ ('DGL 4'!$P$5/'DGL 4'!$B$28)*(1-EXP(-'DGL 4'!$B$28*D92))</f>
        <v>-9.8039232836739973</v>
      </c>
      <c r="G92" s="21">
        <f>(F92+Systeme!$C$20)/Systeme!$C$17</f>
        <v>0.98039215343265196</v>
      </c>
      <c r="I92" s="8">
        <f>('DGL 4'!$P$7/'DGL 4'!$B$26)*(1-EXP(-'DGL 4'!$B$26*D92)) + ('DGL 4'!$P$8/'DGL 4'!$B$27)*(1-EXP(-'DGL 4'!$B$27*D92))+ ('DGL 4'!$P$9/'DGL 4'!$B$28)*(1-EXP(-'DGL 4'!$B$28*D92))</f>
        <v>9.8039215266371684</v>
      </c>
      <c r="J92" s="21">
        <f>(I92+Systeme!$K$20)/Systeme!$K$17</f>
        <v>9.8039215266371681E-3</v>
      </c>
      <c r="L92" s="8">
        <f t="shared" si="2"/>
        <v>9.8039237061356613E-8</v>
      </c>
      <c r="M92" s="21">
        <f>(L92+Systeme!$S$20)/Systeme!$S$17</f>
        <v>9.803923706135661E-11</v>
      </c>
      <c r="O92" s="8">
        <f>('DGL 4'!$P$15/'DGL 4'!$B$26)*(1-EXP(-'DGL 4'!$B$26*D92)) + ('DGL 4'!$P$16/'DGL 4'!$B$27)*(1-EXP(-'DGL 4'!$B$27*D92))+ ('DGL 4'!$P$17/'DGL 4'!$B$28)*(1-EXP(-'DGL 4'!$B$28*D92))</f>
        <v>1.6589975918585657E-6</v>
      </c>
      <c r="P92" s="21">
        <f>(O92+Systeme!$AA$20)/Systeme!$AA$17</f>
        <v>1.6589975918585658E-17</v>
      </c>
    </row>
    <row r="93" spans="1:16" x14ac:dyDescent="0.25">
      <c r="A93" s="4">
        <f t="shared" si="3"/>
        <v>91</v>
      </c>
      <c r="D93" s="19">
        <f>A93*0.001 *Systeme!$G$4</f>
        <v>45.5</v>
      </c>
      <c r="F93" s="8">
        <f>('DGL 4'!$P$3/'DGL 4'!$B$26)*(1-EXP(-'DGL 4'!$B$26*D93)) + ('DGL 4'!$P$4/'DGL 4'!$B$27)*(1-EXP(-'DGL 4'!$B$27*D93))+ ('DGL 4'!$P$5/'DGL 4'!$B$28)*(1-EXP(-'DGL 4'!$B$28*D93))</f>
        <v>-9.8039233028976085</v>
      </c>
      <c r="G93" s="21">
        <f>(F93+Systeme!$C$20)/Systeme!$C$17</f>
        <v>0.98039215339420482</v>
      </c>
      <c r="I93" s="8">
        <f>('DGL 4'!$P$7/'DGL 4'!$B$26)*(1-EXP(-'DGL 4'!$B$26*D93)) + ('DGL 4'!$P$8/'DGL 4'!$B$27)*(1-EXP(-'DGL 4'!$B$27*D93))+ ('DGL 4'!$P$9/'DGL 4'!$B$28)*(1-EXP(-'DGL 4'!$B$28*D93))</f>
        <v>9.8039215262526955</v>
      </c>
      <c r="J93" s="21">
        <f>(I93+Systeme!$K$20)/Systeme!$K$17</f>
        <v>9.8039215262526961E-3</v>
      </c>
      <c r="L93" s="8">
        <f t="shared" si="2"/>
        <v>9.8039238665327001E-8</v>
      </c>
      <c r="M93" s="21">
        <f>(L93+Systeme!$S$20)/Systeme!$S$17</f>
        <v>9.8039238665327001E-11</v>
      </c>
      <c r="O93" s="8">
        <f>('DGL 4'!$P$15/'DGL 4'!$B$26)*(1-EXP(-'DGL 4'!$B$26*D93)) + ('DGL 4'!$P$16/'DGL 4'!$B$27)*(1-EXP(-'DGL 4'!$B$27*D93))+ ('DGL 4'!$P$17/'DGL 4'!$B$28)*(1-EXP(-'DGL 4'!$B$28*D93))</f>
        <v>1.6786056742999258E-6</v>
      </c>
      <c r="P93" s="21">
        <f>(O93+Systeme!$AA$20)/Systeme!$AA$17</f>
        <v>1.678605674299926E-17</v>
      </c>
    </row>
    <row r="94" spans="1:16" x14ac:dyDescent="0.25">
      <c r="A94" s="4">
        <f t="shared" si="3"/>
        <v>92</v>
      </c>
      <c r="D94" s="19">
        <f>A94*0.001 *Systeme!$G$4</f>
        <v>46</v>
      </c>
      <c r="F94" s="8">
        <f>('DGL 4'!$P$3/'DGL 4'!$B$26)*(1-EXP(-'DGL 4'!$B$26*D94)) + ('DGL 4'!$P$4/'DGL 4'!$B$27)*(1-EXP(-'DGL 4'!$B$27*D94))+ ('DGL 4'!$P$5/'DGL 4'!$B$28)*(1-EXP(-'DGL 4'!$B$28*D94))</f>
        <v>-9.8039233221212196</v>
      </c>
      <c r="G94" s="21">
        <f>(F94+Systeme!$C$20)/Systeme!$C$17</f>
        <v>0.98039215335575758</v>
      </c>
      <c r="I94" s="8">
        <f>('DGL 4'!$P$7/'DGL 4'!$B$26)*(1-EXP(-'DGL 4'!$B$26*D94)) + ('DGL 4'!$P$8/'DGL 4'!$B$27)*(1-EXP(-'DGL 4'!$B$27*D94))+ ('DGL 4'!$P$9/'DGL 4'!$B$28)*(1-EXP(-'DGL 4'!$B$28*D94))</f>
        <v>9.8039215258682226</v>
      </c>
      <c r="J94" s="21">
        <f>(I94+Systeme!$K$20)/Systeme!$K$17</f>
        <v>9.8039215258682224E-3</v>
      </c>
      <c r="L94" s="8">
        <f t="shared" si="2"/>
        <v>9.8039240216059039E-8</v>
      </c>
      <c r="M94" s="21">
        <f>(L94+Systeme!$S$20)/Systeme!$S$17</f>
        <v>9.8039240216059039E-11</v>
      </c>
      <c r="O94" s="8">
        <f>('DGL 4'!$P$15/'DGL 4'!$B$26)*(1-EXP(-'DGL 4'!$B$26*D94)) + ('DGL 4'!$P$16/'DGL 4'!$B$27)*(1-EXP(-'DGL 4'!$B$27*D94))+ ('DGL 4'!$P$17/'DGL 4'!$B$28)*(1-EXP(-'DGL 4'!$B$28*D94))</f>
        <v>1.6982137567945243E-6</v>
      </c>
      <c r="P94" s="21">
        <f>(O94+Systeme!$AA$20)/Systeme!$AA$17</f>
        <v>1.6982137567945244E-17</v>
      </c>
    </row>
    <row r="95" spans="1:16" x14ac:dyDescent="0.25">
      <c r="A95" s="4">
        <f t="shared" si="3"/>
        <v>93</v>
      </c>
      <c r="D95" s="19">
        <f>A95*0.001 *Systeme!$G$4</f>
        <v>46.5</v>
      </c>
      <c r="F95" s="8">
        <f>('DGL 4'!$P$3/'DGL 4'!$B$26)*(1-EXP(-'DGL 4'!$B$26*D95)) + ('DGL 4'!$P$4/'DGL 4'!$B$27)*(1-EXP(-'DGL 4'!$B$27*D95))+ ('DGL 4'!$P$5/'DGL 4'!$B$28)*(1-EXP(-'DGL 4'!$B$28*D95))</f>
        <v>-9.803923341344829</v>
      </c>
      <c r="G95" s="21">
        <f>(F95+Systeme!$C$20)/Systeme!$C$17</f>
        <v>0.98039215331731033</v>
      </c>
      <c r="I95" s="8">
        <f>('DGL 4'!$P$7/'DGL 4'!$B$26)*(1-EXP(-'DGL 4'!$B$26*D95)) + ('DGL 4'!$P$8/'DGL 4'!$B$27)*(1-EXP(-'DGL 4'!$B$27*D95))+ ('DGL 4'!$P$9/'DGL 4'!$B$28)*(1-EXP(-'DGL 4'!$B$28*D95))</f>
        <v>9.8039215254837515</v>
      </c>
      <c r="J95" s="21">
        <f>(I95+Systeme!$K$20)/Systeme!$K$17</f>
        <v>9.8039215254837522E-3</v>
      </c>
      <c r="L95" s="8">
        <f t="shared" si="2"/>
        <v>9.8039238170489294E-8</v>
      </c>
      <c r="M95" s="21">
        <f>(L95+Systeme!$S$20)/Systeme!$S$17</f>
        <v>9.8039238170489296E-11</v>
      </c>
      <c r="O95" s="8">
        <f>('DGL 4'!$P$15/'DGL 4'!$B$26)*(1-EXP(-'DGL 4'!$B$26*D95)) + ('DGL 4'!$P$16/'DGL 4'!$B$27)*(1-EXP(-'DGL 4'!$B$27*D95))+ ('DGL 4'!$P$17/'DGL 4'!$B$28)*(1-EXP(-'DGL 4'!$B$28*D95))</f>
        <v>1.717821839332711E-6</v>
      </c>
      <c r="P95" s="21">
        <f>(O95+Systeme!$AA$20)/Systeme!$AA$17</f>
        <v>1.7178218393327111E-17</v>
      </c>
    </row>
    <row r="96" spans="1:16" x14ac:dyDescent="0.25">
      <c r="A96" s="4">
        <f t="shared" si="3"/>
        <v>94</v>
      </c>
      <c r="D96" s="19">
        <f>A96*0.001 *Systeme!$G$4</f>
        <v>47</v>
      </c>
      <c r="F96" s="8">
        <f>('DGL 4'!$P$3/'DGL 4'!$B$26)*(1-EXP(-'DGL 4'!$B$26*D96)) + ('DGL 4'!$P$4/'DGL 4'!$B$27)*(1-EXP(-'DGL 4'!$B$27*D96))+ ('DGL 4'!$P$5/'DGL 4'!$B$28)*(1-EXP(-'DGL 4'!$B$28*D96))</f>
        <v>-9.8039233605684402</v>
      </c>
      <c r="G96" s="21">
        <f>(F96+Systeme!$C$20)/Systeme!$C$17</f>
        <v>0.98039215327886309</v>
      </c>
      <c r="I96" s="8">
        <f>('DGL 4'!$P$7/'DGL 4'!$B$26)*(1-EXP(-'DGL 4'!$B$26*D96)) + ('DGL 4'!$P$8/'DGL 4'!$B$27)*(1-EXP(-'DGL 4'!$B$27*D96))+ ('DGL 4'!$P$9/'DGL 4'!$B$28)*(1-EXP(-'DGL 4'!$B$28*D96))</f>
        <v>9.8039215250992786</v>
      </c>
      <c r="J96" s="21">
        <f>(I96+Systeme!$K$20)/Systeme!$K$17</f>
        <v>9.8039215250992785E-3</v>
      </c>
      <c r="L96" s="8">
        <f t="shared" si="2"/>
        <v>9.8039239641946672E-8</v>
      </c>
      <c r="M96" s="21">
        <f>(L96+Systeme!$S$20)/Systeme!$S$17</f>
        <v>9.803923964194667E-11</v>
      </c>
      <c r="O96" s="8">
        <f>('DGL 4'!$P$15/'DGL 4'!$B$26)*(1-EXP(-'DGL 4'!$B$26*D96)) + ('DGL 4'!$P$16/'DGL 4'!$B$27)*(1-EXP(-'DGL 4'!$B$27*D96))+ ('DGL 4'!$P$17/'DGL 4'!$B$28)*(1-EXP(-'DGL 4'!$B$28*D96))</f>
        <v>1.7374299219065841E-6</v>
      </c>
      <c r="P96" s="21">
        <f>(O96+Systeme!$AA$20)/Systeme!$AA$17</f>
        <v>1.7374299219065842E-17</v>
      </c>
    </row>
    <row r="97" spans="1:16" x14ac:dyDescent="0.25">
      <c r="A97" s="4">
        <f t="shared" si="3"/>
        <v>95</v>
      </c>
      <c r="D97" s="19">
        <f>A97*0.001 *Systeme!$G$4</f>
        <v>47.5</v>
      </c>
      <c r="F97" s="8">
        <f>('DGL 4'!$P$3/'DGL 4'!$B$26)*(1-EXP(-'DGL 4'!$B$26*D97)) + ('DGL 4'!$P$4/'DGL 4'!$B$27)*(1-EXP(-'DGL 4'!$B$27*D97))+ ('DGL 4'!$P$5/'DGL 4'!$B$28)*(1-EXP(-'DGL 4'!$B$28*D97))</f>
        <v>-9.8039233797920513</v>
      </c>
      <c r="G97" s="21">
        <f>(F97+Systeme!$C$20)/Systeme!$C$17</f>
        <v>0.98039215324041595</v>
      </c>
      <c r="I97" s="8">
        <f>('DGL 4'!$P$7/'DGL 4'!$B$26)*(1-EXP(-'DGL 4'!$B$26*D97)) + ('DGL 4'!$P$8/'DGL 4'!$B$27)*(1-EXP(-'DGL 4'!$B$27*D97))+ ('DGL 4'!$P$9/'DGL 4'!$B$28)*(1-EXP(-'DGL 4'!$B$28*D97))</f>
        <v>9.8039215247148075</v>
      </c>
      <c r="J97" s="21">
        <f>(I97+Systeme!$K$20)/Systeme!$K$17</f>
        <v>9.8039215247148082E-3</v>
      </c>
      <c r="L97" s="8">
        <f t="shared" si="2"/>
        <v>9.8039239307829232E-8</v>
      </c>
      <c r="M97" s="21">
        <f>(L97+Systeme!$S$20)/Systeme!$S$17</f>
        <v>9.8039239307829228E-11</v>
      </c>
      <c r="O97" s="8">
        <f>('DGL 4'!$P$15/'DGL 4'!$B$26)*(1-EXP(-'DGL 4'!$B$26*D97)) + ('DGL 4'!$P$16/'DGL 4'!$B$27)*(1-EXP(-'DGL 4'!$B$27*D97))+ ('DGL 4'!$P$17/'DGL 4'!$B$28)*(1-EXP(-'DGL 4'!$B$28*D97))</f>
        <v>1.7570380045096753E-6</v>
      </c>
      <c r="P97" s="21">
        <f>(O97+Systeme!$AA$20)/Systeme!$AA$17</f>
        <v>1.7570380045096753E-17</v>
      </c>
    </row>
    <row r="98" spans="1:16" x14ac:dyDescent="0.25">
      <c r="A98" s="4">
        <f t="shared" si="3"/>
        <v>96</v>
      </c>
      <c r="D98" s="19">
        <f>A98*0.001 *Systeme!$G$4</f>
        <v>48</v>
      </c>
      <c r="F98" s="8">
        <f>('DGL 4'!$P$3/'DGL 4'!$B$26)*(1-EXP(-'DGL 4'!$B$26*D98)) + ('DGL 4'!$P$4/'DGL 4'!$B$27)*(1-EXP(-'DGL 4'!$B$27*D98))+ ('DGL 4'!$P$5/'DGL 4'!$B$28)*(1-EXP(-'DGL 4'!$B$28*D98))</f>
        <v>-9.8039233990156625</v>
      </c>
      <c r="G98" s="21">
        <f>(F98+Systeme!$C$20)/Systeme!$C$17</f>
        <v>0.98039215320196871</v>
      </c>
      <c r="I98" s="8">
        <f>('DGL 4'!$P$7/'DGL 4'!$B$26)*(1-EXP(-'DGL 4'!$B$26*D98)) + ('DGL 4'!$P$8/'DGL 4'!$B$27)*(1-EXP(-'DGL 4'!$B$27*D98))+ ('DGL 4'!$P$9/'DGL 4'!$B$28)*(1-EXP(-'DGL 4'!$B$28*D98))</f>
        <v>9.8039215243303346</v>
      </c>
      <c r="J98" s="21">
        <f>(I98+Systeme!$K$20)/Systeme!$K$17</f>
        <v>9.8039215243303345E-3</v>
      </c>
      <c r="L98" s="8">
        <f t="shared" si="2"/>
        <v>9.803924072614715E-8</v>
      </c>
      <c r="M98" s="21">
        <f>(L98+Systeme!$S$20)/Systeme!$S$17</f>
        <v>9.8039240726147149E-11</v>
      </c>
      <c r="O98" s="8">
        <f>('DGL 4'!$P$15/'DGL 4'!$B$26)*(1-EXP(-'DGL 4'!$B$26*D98)) + ('DGL 4'!$P$16/'DGL 4'!$B$27)*(1-EXP(-'DGL 4'!$B$27*D98))+ ('DGL 4'!$P$17/'DGL 4'!$B$28)*(1-EXP(-'DGL 4'!$B$28*D98))</f>
        <v>1.7766460871366879E-6</v>
      </c>
      <c r="P98" s="21">
        <f>(O98+Systeme!$AA$20)/Systeme!$AA$17</f>
        <v>1.7766460871366878E-17</v>
      </c>
    </row>
    <row r="99" spans="1:16" x14ac:dyDescent="0.25">
      <c r="A99" s="4">
        <f t="shared" si="3"/>
        <v>97</v>
      </c>
      <c r="D99" s="19">
        <f>A99*0.001 *Systeme!$G$4</f>
        <v>48.5</v>
      </c>
      <c r="F99" s="8">
        <f>('DGL 4'!$P$3/'DGL 4'!$B$26)*(1-EXP(-'DGL 4'!$B$26*D99)) + ('DGL 4'!$P$4/'DGL 4'!$B$27)*(1-EXP(-'DGL 4'!$B$27*D99))+ ('DGL 4'!$P$5/'DGL 4'!$B$28)*(1-EXP(-'DGL 4'!$B$28*D99))</f>
        <v>-9.8039234182392718</v>
      </c>
      <c r="G99" s="21">
        <f>(F99+Systeme!$C$20)/Systeme!$C$17</f>
        <v>0.98039215316352146</v>
      </c>
      <c r="I99" s="8">
        <f>('DGL 4'!$P$7/'DGL 4'!$B$26)*(1-EXP(-'DGL 4'!$B$26*D99)) + ('DGL 4'!$P$8/'DGL 4'!$B$27)*(1-EXP(-'DGL 4'!$B$27*D99))+ ('DGL 4'!$P$9/'DGL 4'!$B$28)*(1-EXP(-'DGL 4'!$B$28*D99))</f>
        <v>9.8039215239458617</v>
      </c>
      <c r="J99" s="21">
        <f>(I99+Systeme!$K$20)/Systeme!$K$17</f>
        <v>9.8039215239458626E-3</v>
      </c>
      <c r="L99" s="8">
        <f t="shared" si="2"/>
        <v>9.8039240348522922E-8</v>
      </c>
      <c r="M99" s="21">
        <f>(L99+Systeme!$S$20)/Systeme!$S$17</f>
        <v>9.8039240348522928E-11</v>
      </c>
      <c r="O99" s="8">
        <f>('DGL 4'!$P$15/'DGL 4'!$B$26)*(1-EXP(-'DGL 4'!$B$26*D99)) + ('DGL 4'!$P$16/'DGL 4'!$B$27)*(1-EXP(-'DGL 4'!$B$27*D99))+ ('DGL 4'!$P$17/'DGL 4'!$B$28)*(1-EXP(-'DGL 4'!$B$28*D99))</f>
        <v>1.7962541697832858E-6</v>
      </c>
      <c r="P99" s="21">
        <f>(O99+Systeme!$AA$20)/Systeme!$AA$17</f>
        <v>1.7962541697832858E-17</v>
      </c>
    </row>
    <row r="100" spans="1:16" x14ac:dyDescent="0.25">
      <c r="A100" s="4">
        <f t="shared" si="3"/>
        <v>98</v>
      </c>
      <c r="D100" s="19">
        <f>A100*0.001 *Systeme!$G$4</f>
        <v>49</v>
      </c>
      <c r="F100" s="8">
        <f>('DGL 4'!$P$3/'DGL 4'!$B$26)*(1-EXP(-'DGL 4'!$B$26*D100)) + ('DGL 4'!$P$4/'DGL 4'!$B$27)*(1-EXP(-'DGL 4'!$B$27*D100))+ ('DGL 4'!$P$5/'DGL 4'!$B$28)*(1-EXP(-'DGL 4'!$B$28*D100))</f>
        <v>-9.803923437462883</v>
      </c>
      <c r="G100" s="21">
        <f>(F100+Systeme!$C$20)/Systeme!$C$17</f>
        <v>0.98039215312507433</v>
      </c>
      <c r="I100" s="8">
        <f>('DGL 4'!$P$7/'DGL 4'!$B$26)*(1-EXP(-'DGL 4'!$B$26*D100)) + ('DGL 4'!$P$8/'DGL 4'!$B$27)*(1-EXP(-'DGL 4'!$B$27*D100))+ ('DGL 4'!$P$9/'DGL 4'!$B$28)*(1-EXP(-'DGL 4'!$B$28*D100))</f>
        <v>9.8039215235613906</v>
      </c>
      <c r="J100" s="21">
        <f>(I100+Systeme!$K$20)/Systeme!$K$17</f>
        <v>9.8039215235613906E-3</v>
      </c>
      <c r="L100" s="8">
        <f t="shared" si="2"/>
        <v>9.8039239954863089E-8</v>
      </c>
      <c r="M100" s="21">
        <f>(L100+Systeme!$S$20)/Systeme!$S$17</f>
        <v>9.8039239954863086E-11</v>
      </c>
      <c r="O100" s="8">
        <f>('DGL 4'!$P$15/'DGL 4'!$B$26)*(1-EXP(-'DGL 4'!$B$26*D100)) + ('DGL 4'!$P$16/'DGL 4'!$B$27)*(1-EXP(-'DGL 4'!$B$27*D100))+ ('DGL 4'!$P$17/'DGL 4'!$B$28)*(1-EXP(-'DGL 4'!$B$28*D100))</f>
        <v>1.8158622524459194E-6</v>
      </c>
      <c r="P100" s="21">
        <f>(O100+Systeme!$AA$20)/Systeme!$AA$17</f>
        <v>1.8158622524459194E-17</v>
      </c>
    </row>
    <row r="101" spans="1:16" x14ac:dyDescent="0.25">
      <c r="A101" s="4">
        <f t="shared" si="3"/>
        <v>99</v>
      </c>
      <c r="D101" s="19">
        <f>A101*0.001 *Systeme!$G$4</f>
        <v>49.5</v>
      </c>
      <c r="F101" s="8">
        <f>('DGL 4'!$P$3/'DGL 4'!$B$26)*(1-EXP(-'DGL 4'!$B$26*D101)) + ('DGL 4'!$P$4/'DGL 4'!$B$27)*(1-EXP(-'DGL 4'!$B$27*D101))+ ('DGL 4'!$P$5/'DGL 4'!$B$28)*(1-EXP(-'DGL 4'!$B$28*D101))</f>
        <v>-9.8039234566864941</v>
      </c>
      <c r="G101" s="21">
        <f>(F101+Systeme!$C$20)/Systeme!$C$17</f>
        <v>0.98039215308662697</v>
      </c>
      <c r="I101" s="8">
        <f>('DGL 4'!$P$7/'DGL 4'!$B$26)*(1-EXP(-'DGL 4'!$B$26*D101)) + ('DGL 4'!$P$8/'DGL 4'!$B$27)*(1-EXP(-'DGL 4'!$B$27*D101))+ ('DGL 4'!$P$9/'DGL 4'!$B$28)*(1-EXP(-'DGL 4'!$B$28*D101))</f>
        <v>9.8039215231769177</v>
      </c>
      <c r="J101" s="21">
        <f>(I101+Systeme!$K$20)/Systeme!$K$17</f>
        <v>9.8039215231769169E-3</v>
      </c>
      <c r="L101" s="8">
        <f t="shared" si="2"/>
        <v>9.8039241324432567E-8</v>
      </c>
      <c r="M101" s="21">
        <f>(L101+Systeme!$S$20)/Systeme!$S$17</f>
        <v>9.8039241324432566E-11</v>
      </c>
      <c r="O101" s="8">
        <f>('DGL 4'!$P$15/'DGL 4'!$B$26)*(1-EXP(-'DGL 4'!$B$26*D101)) + ('DGL 4'!$P$16/'DGL 4'!$B$27)*(1-EXP(-'DGL 4'!$B$27*D101))+ ('DGL 4'!$P$17/'DGL 4'!$B$28)*(1-EXP(-'DGL 4'!$B$28*D101))</f>
        <v>1.8354703351216804E-6</v>
      </c>
      <c r="P101" s="21">
        <f>(O101+Systeme!$AA$20)/Systeme!$AA$17</f>
        <v>1.8354703351216803E-17</v>
      </c>
    </row>
    <row r="102" spans="1:16" x14ac:dyDescent="0.25">
      <c r="A102" s="4">
        <f t="shared" si="3"/>
        <v>100</v>
      </c>
      <c r="D102" s="19">
        <f>A102*0.001 *Systeme!$G$4</f>
        <v>50</v>
      </c>
      <c r="F102" s="8">
        <f>('DGL 4'!$P$3/'DGL 4'!$B$26)*(1-EXP(-'DGL 4'!$B$26*D102)) + ('DGL 4'!$P$4/'DGL 4'!$B$27)*(1-EXP(-'DGL 4'!$B$27*D102))+ ('DGL 4'!$P$5/'DGL 4'!$B$28)*(1-EXP(-'DGL 4'!$B$28*D102))</f>
        <v>-9.8039234759101053</v>
      </c>
      <c r="G102" s="21">
        <f>(F102+Systeme!$C$20)/Systeme!$C$17</f>
        <v>0.98039215304817984</v>
      </c>
      <c r="I102" s="8">
        <f>('DGL 4'!$P$7/'DGL 4'!$B$26)*(1-EXP(-'DGL 4'!$B$26*D102)) + ('DGL 4'!$P$8/'DGL 4'!$B$27)*(1-EXP(-'DGL 4'!$B$27*D102))+ ('DGL 4'!$P$9/'DGL 4'!$B$28)*(1-EXP(-'DGL 4'!$B$28*D102))</f>
        <v>9.8039215227924466</v>
      </c>
      <c r="J102" s="21">
        <f>(I102+Systeme!$K$20)/Systeme!$K$17</f>
        <v>9.8039215227924466E-3</v>
      </c>
      <c r="L102" s="8">
        <f t="shared" si="2"/>
        <v>9.8039240906895934E-8</v>
      </c>
      <c r="M102" s="21">
        <f>(L102+Systeme!$S$20)/Systeme!$S$17</f>
        <v>9.8039240906895936E-11</v>
      </c>
      <c r="O102" s="8">
        <f>('DGL 4'!$P$15/'DGL 4'!$B$26)*(1-EXP(-'DGL 4'!$B$26*D102)) + ('DGL 4'!$P$16/'DGL 4'!$B$27)*(1-EXP(-'DGL 4'!$B$27*D102))+ ('DGL 4'!$P$17/'DGL 4'!$B$28)*(1-EXP(-'DGL 4'!$B$28*D102))</f>
        <v>1.8550784178081908E-6</v>
      </c>
      <c r="P102" s="21">
        <f>(O102+Systeme!$AA$20)/Systeme!$AA$17</f>
        <v>1.8550784178081907E-17</v>
      </c>
    </row>
    <row r="103" spans="1:16" x14ac:dyDescent="0.25">
      <c r="A103" s="4">
        <f t="shared" si="3"/>
        <v>101</v>
      </c>
      <c r="D103" s="19">
        <f>A103*0.001 *Systeme!$G$4</f>
        <v>50.5</v>
      </c>
      <c r="F103" s="8">
        <f>('DGL 4'!$P$3/'DGL 4'!$B$26)*(1-EXP(-'DGL 4'!$B$26*D103)) + ('DGL 4'!$P$4/'DGL 4'!$B$27)*(1-EXP(-'DGL 4'!$B$27*D103))+ ('DGL 4'!$P$5/'DGL 4'!$B$28)*(1-EXP(-'DGL 4'!$B$28*D103))</f>
        <v>-9.8039234951337146</v>
      </c>
      <c r="G103" s="21">
        <f>(F103+Systeme!$C$20)/Systeme!$C$17</f>
        <v>0.98039215300973259</v>
      </c>
      <c r="I103" s="8">
        <f>('DGL 4'!$P$7/'DGL 4'!$B$26)*(1-EXP(-'DGL 4'!$B$26*D103)) + ('DGL 4'!$P$8/'DGL 4'!$B$27)*(1-EXP(-'DGL 4'!$B$27*D103))+ ('DGL 4'!$P$9/'DGL 4'!$B$28)*(1-EXP(-'DGL 4'!$B$28*D103))</f>
        <v>9.8039215224079737</v>
      </c>
      <c r="J103" s="21">
        <f>(I103+Systeme!$K$20)/Systeme!$K$17</f>
        <v>9.8039215224079729E-3</v>
      </c>
      <c r="L103" s="8">
        <f t="shared" si="2"/>
        <v>9.8039240480559476E-8</v>
      </c>
      <c r="M103" s="21">
        <f>(L103+Systeme!$S$20)/Systeme!$S$17</f>
        <v>9.8039240480559474E-11</v>
      </c>
      <c r="O103" s="8">
        <f>('DGL 4'!$P$15/'DGL 4'!$B$26)*(1-EXP(-'DGL 4'!$B$26*D103)) + ('DGL 4'!$P$16/'DGL 4'!$B$27)*(1-EXP(-'DGL 4'!$B$27*D103))+ ('DGL 4'!$P$17/'DGL 4'!$B$28)*(1-EXP(-'DGL 4'!$B$28*D103))</f>
        <v>1.8746865005035009E-6</v>
      </c>
      <c r="P103" s="21">
        <f>(O103+Systeme!$AA$20)/Systeme!$AA$17</f>
        <v>1.874686500503501E-17</v>
      </c>
    </row>
    <row r="104" spans="1:16" x14ac:dyDescent="0.25">
      <c r="A104" s="4">
        <f t="shared" si="3"/>
        <v>102</v>
      </c>
      <c r="D104" s="19">
        <f>A104*0.001 *Systeme!$G$4</f>
        <v>51.000000000000007</v>
      </c>
      <c r="F104" s="8">
        <f>('DGL 4'!$P$3/'DGL 4'!$B$26)*(1-EXP(-'DGL 4'!$B$26*D104)) + ('DGL 4'!$P$4/'DGL 4'!$B$27)*(1-EXP(-'DGL 4'!$B$27*D104))+ ('DGL 4'!$P$5/'DGL 4'!$B$28)*(1-EXP(-'DGL 4'!$B$28*D104))</f>
        <v>-9.8039235143573258</v>
      </c>
      <c r="G104" s="21">
        <f>(F104+Systeme!$C$20)/Systeme!$C$17</f>
        <v>0.98039215297128535</v>
      </c>
      <c r="I104" s="8">
        <f>('DGL 4'!$P$7/'DGL 4'!$B$26)*(1-EXP(-'DGL 4'!$B$26*D104)) + ('DGL 4'!$P$8/'DGL 4'!$B$27)*(1-EXP(-'DGL 4'!$B$27*D104))+ ('DGL 4'!$P$9/'DGL 4'!$B$28)*(1-EXP(-'DGL 4'!$B$28*D104))</f>
        <v>9.8039215220235008</v>
      </c>
      <c r="J104" s="21">
        <f>(I104+Systeme!$K$20)/Systeme!$K$17</f>
        <v>9.803921522023501E-3</v>
      </c>
      <c r="L104" s="8">
        <f t="shared" si="2"/>
        <v>9.803924182337436E-8</v>
      </c>
      <c r="M104" s="21">
        <f>(L104+Systeme!$S$20)/Systeme!$S$17</f>
        <v>9.8039241823374366E-11</v>
      </c>
      <c r="O104" s="8">
        <f>('DGL 4'!$P$15/'DGL 4'!$B$26)*(1-EXP(-'DGL 4'!$B$26*D104)) + ('DGL 4'!$P$16/'DGL 4'!$B$27)*(1-EXP(-'DGL 4'!$B$27*D104))+ ('DGL 4'!$P$17/'DGL 4'!$B$28)*(1-EXP(-'DGL 4'!$B$28*D104))</f>
        <v>1.8942945832060166E-6</v>
      </c>
      <c r="P104" s="21">
        <f>(O104+Systeme!$AA$20)/Systeme!$AA$17</f>
        <v>1.8942945832060166E-17</v>
      </c>
    </row>
    <row r="105" spans="1:16" x14ac:dyDescent="0.25">
      <c r="A105" s="4">
        <f t="shared" si="3"/>
        <v>103</v>
      </c>
      <c r="D105" s="19">
        <f>A105*0.001 *Systeme!$G$4</f>
        <v>51.500000000000007</v>
      </c>
      <c r="F105" s="8">
        <f>('DGL 4'!$P$3/'DGL 4'!$B$26)*(1-EXP(-'DGL 4'!$B$26*D105)) + ('DGL 4'!$P$4/'DGL 4'!$B$27)*(1-EXP(-'DGL 4'!$B$27*D105))+ ('DGL 4'!$P$5/'DGL 4'!$B$28)*(1-EXP(-'DGL 4'!$B$28*D105))</f>
        <v>-9.8039235335809369</v>
      </c>
      <c r="G105" s="21">
        <f>(F105+Systeme!$C$20)/Systeme!$C$17</f>
        <v>0.9803921529328381</v>
      </c>
      <c r="I105" s="8">
        <f>('DGL 4'!$P$7/'DGL 4'!$B$26)*(1-EXP(-'DGL 4'!$B$26*D105)) + ('DGL 4'!$P$8/'DGL 4'!$B$27)*(1-EXP(-'DGL 4'!$B$27*D105))+ ('DGL 4'!$P$9/'DGL 4'!$B$28)*(1-EXP(-'DGL 4'!$B$28*D105))</f>
        <v>9.8039215216390296</v>
      </c>
      <c r="J105" s="21">
        <f>(I105+Systeme!$K$20)/Systeme!$K$17</f>
        <v>9.803921521639029E-3</v>
      </c>
      <c r="L105" s="8">
        <f t="shared" si="2"/>
        <v>9.8039241383933879E-8</v>
      </c>
      <c r="M105" s="21">
        <f>(L105+Systeme!$S$20)/Systeme!$S$17</f>
        <v>9.8039241383933878E-11</v>
      </c>
      <c r="O105" s="8">
        <f>('DGL 4'!$P$15/'DGL 4'!$B$26)*(1-EXP(-'DGL 4'!$B$26*D105)) + ('DGL 4'!$P$16/'DGL 4'!$B$27)*(1-EXP(-'DGL 4'!$B$27*D105))+ ('DGL 4'!$P$17/'DGL 4'!$B$28)*(1-EXP(-'DGL 4'!$B$28*D105))</f>
        <v>1.9139026659144308E-6</v>
      </c>
      <c r="P105" s="21">
        <f>(O105+Systeme!$AA$20)/Systeme!$AA$17</f>
        <v>1.9139026659144309E-17</v>
      </c>
    </row>
    <row r="106" spans="1:16" x14ac:dyDescent="0.25">
      <c r="A106" s="4">
        <f t="shared" si="3"/>
        <v>104</v>
      </c>
      <c r="D106" s="19">
        <f>A106*0.001 *Systeme!$G$4</f>
        <v>52.000000000000007</v>
      </c>
      <c r="F106" s="8">
        <f>('DGL 4'!$P$3/'DGL 4'!$B$26)*(1-EXP(-'DGL 4'!$B$26*D106)) + ('DGL 4'!$P$4/'DGL 4'!$B$27)*(1-EXP(-'DGL 4'!$B$27*D106))+ ('DGL 4'!$P$5/'DGL 4'!$B$28)*(1-EXP(-'DGL 4'!$B$28*D106))</f>
        <v>-9.8039235528045481</v>
      </c>
      <c r="G106" s="21">
        <f>(F106+Systeme!$C$20)/Systeme!$C$17</f>
        <v>0.98039215289439086</v>
      </c>
      <c r="I106" s="8">
        <f>('DGL 4'!$P$7/'DGL 4'!$B$26)*(1-EXP(-'DGL 4'!$B$26*D106)) + ('DGL 4'!$P$8/'DGL 4'!$B$27)*(1-EXP(-'DGL 4'!$B$27*D106))+ ('DGL 4'!$P$9/'DGL 4'!$B$28)*(1-EXP(-'DGL 4'!$B$28*D106))</f>
        <v>9.8039215212545567</v>
      </c>
      <c r="J106" s="21">
        <f>(I106+Systeme!$K$20)/Systeme!$K$17</f>
        <v>9.803921521254557E-3</v>
      </c>
      <c r="L106" s="8">
        <f t="shared" si="2"/>
        <v>9.8039242716020243E-8</v>
      </c>
      <c r="M106" s="21">
        <f>(L106+Systeme!$S$20)/Systeme!$S$17</f>
        <v>9.803924271602025E-11</v>
      </c>
      <c r="O106" s="8">
        <f>('DGL 4'!$P$15/'DGL 4'!$B$26)*(1-EXP(-'DGL 4'!$B$26*D106)) + ('DGL 4'!$P$16/'DGL 4'!$B$27)*(1-EXP(-'DGL 4'!$B$27*D106))+ ('DGL 4'!$P$17/'DGL 4'!$B$28)*(1-EXP(-'DGL 4'!$B$28*D106))</f>
        <v>1.9335107486276749E-6</v>
      </c>
      <c r="P106" s="21">
        <f>(O106+Systeme!$AA$20)/Systeme!$AA$17</f>
        <v>1.9335107486276751E-17</v>
      </c>
    </row>
    <row r="107" spans="1:16" x14ac:dyDescent="0.25">
      <c r="A107" s="4">
        <f t="shared" si="3"/>
        <v>105</v>
      </c>
      <c r="D107" s="19">
        <f>A107*0.001 *Systeme!$G$4</f>
        <v>52.5</v>
      </c>
      <c r="F107" s="8">
        <f>('DGL 4'!$P$3/'DGL 4'!$B$26)*(1-EXP(-'DGL 4'!$B$26*D107)) + ('DGL 4'!$P$4/'DGL 4'!$B$27)*(1-EXP(-'DGL 4'!$B$27*D107))+ ('DGL 4'!$P$5/'DGL 4'!$B$28)*(1-EXP(-'DGL 4'!$B$28*D107))</f>
        <v>-9.8039235720281575</v>
      </c>
      <c r="G107" s="21">
        <f>(F107+Systeme!$C$20)/Systeme!$C$17</f>
        <v>0.98039215285594361</v>
      </c>
      <c r="I107" s="8">
        <f>('DGL 4'!$P$7/'DGL 4'!$B$26)*(1-EXP(-'DGL 4'!$B$26*D107)) + ('DGL 4'!$P$8/'DGL 4'!$B$27)*(1-EXP(-'DGL 4'!$B$27*D107))+ ('DGL 4'!$P$9/'DGL 4'!$B$28)*(1-EXP(-'DGL 4'!$B$28*D107))</f>
        <v>9.8039215208700838</v>
      </c>
      <c r="J107" s="21">
        <f>(I107+Systeme!$K$20)/Systeme!$K$17</f>
        <v>9.8039215208700833E-3</v>
      </c>
      <c r="L107" s="8">
        <f t="shared" si="2"/>
        <v>9.8039242267795819E-8</v>
      </c>
      <c r="M107" s="21">
        <f>(L107+Systeme!$S$20)/Systeme!$S$17</f>
        <v>9.8039242267795814E-11</v>
      </c>
      <c r="O107" s="8">
        <f>('DGL 4'!$P$15/'DGL 4'!$B$26)*(1-EXP(-'DGL 4'!$B$26*D107)) + ('DGL 4'!$P$16/'DGL 4'!$B$27)*(1-EXP(-'DGL 4'!$B$27*D107))+ ('DGL 4'!$P$17/'DGL 4'!$B$28)*(1-EXP(-'DGL 4'!$B$28*D107))</f>
        <v>1.9531188313448731E-6</v>
      </c>
      <c r="P107" s="21">
        <f>(O107+Systeme!$AA$20)/Systeme!$AA$17</f>
        <v>1.9531188313448731E-17</v>
      </c>
    </row>
    <row r="108" spans="1:16" x14ac:dyDescent="0.25">
      <c r="A108" s="4">
        <f t="shared" si="3"/>
        <v>106</v>
      </c>
      <c r="D108" s="19">
        <f>A108*0.001 *Systeme!$G$4</f>
        <v>53</v>
      </c>
      <c r="F108" s="8">
        <f>('DGL 4'!$P$3/'DGL 4'!$B$26)*(1-EXP(-'DGL 4'!$B$26*D108)) + ('DGL 4'!$P$4/'DGL 4'!$B$27)*(1-EXP(-'DGL 4'!$B$27*D108))+ ('DGL 4'!$P$5/'DGL 4'!$B$28)*(1-EXP(-'DGL 4'!$B$28*D108))</f>
        <v>-9.8039235912517686</v>
      </c>
      <c r="G108" s="21">
        <f>(F108+Systeme!$C$20)/Systeme!$C$17</f>
        <v>0.98039215281749648</v>
      </c>
      <c r="I108" s="8">
        <f>('DGL 4'!$P$7/'DGL 4'!$B$26)*(1-EXP(-'DGL 4'!$B$26*D108)) + ('DGL 4'!$P$8/'DGL 4'!$B$27)*(1-EXP(-'DGL 4'!$B$27*D108))+ ('DGL 4'!$P$9/'DGL 4'!$B$28)*(1-EXP(-'DGL 4'!$B$28*D108))</f>
        <v>9.8039215204856127</v>
      </c>
      <c r="J108" s="21">
        <f>(I108+Systeme!$K$20)/Systeme!$K$17</f>
        <v>9.8039215204856131E-3</v>
      </c>
      <c r="L108" s="8">
        <f t="shared" si="2"/>
        <v>9.8039241816333611E-8</v>
      </c>
      <c r="M108" s="21">
        <f>(L108+Systeme!$S$20)/Systeme!$S$17</f>
        <v>9.8039241816333612E-11</v>
      </c>
      <c r="O108" s="8">
        <f>('DGL 4'!$P$15/'DGL 4'!$B$26)*(1-EXP(-'DGL 4'!$B$26*D108)) + ('DGL 4'!$P$16/'DGL 4'!$B$27)*(1-EXP(-'DGL 4'!$B$27*D108))+ ('DGL 4'!$P$17/'DGL 4'!$B$28)*(1-EXP(-'DGL 4'!$B$28*D108))</f>
        <v>1.972726914065309E-6</v>
      </c>
      <c r="P108" s="21">
        <f>(O108+Systeme!$AA$20)/Systeme!$AA$17</f>
        <v>1.9727269140653088E-17</v>
      </c>
    </row>
    <row r="109" spans="1:16" x14ac:dyDescent="0.25">
      <c r="A109" s="4">
        <f t="shared" si="3"/>
        <v>107</v>
      </c>
      <c r="D109" s="19">
        <f>A109*0.001 *Systeme!$G$4</f>
        <v>53.5</v>
      </c>
      <c r="F109" s="8">
        <f>('DGL 4'!$P$3/'DGL 4'!$B$26)*(1-EXP(-'DGL 4'!$B$26*D109)) + ('DGL 4'!$P$4/'DGL 4'!$B$27)*(1-EXP(-'DGL 4'!$B$27*D109))+ ('DGL 4'!$P$5/'DGL 4'!$B$28)*(1-EXP(-'DGL 4'!$B$28*D109))</f>
        <v>-9.8039236104753797</v>
      </c>
      <c r="G109" s="21">
        <f>(F109+Systeme!$C$20)/Systeme!$C$17</f>
        <v>0.98039215277904923</v>
      </c>
      <c r="I109" s="8">
        <f>('DGL 4'!$P$7/'DGL 4'!$B$26)*(1-EXP(-'DGL 4'!$B$26*D109)) + ('DGL 4'!$P$8/'DGL 4'!$B$27)*(1-EXP(-'DGL 4'!$B$27*D109))+ ('DGL 4'!$P$9/'DGL 4'!$B$28)*(1-EXP(-'DGL 4'!$B$28*D109))</f>
        <v>9.8039215201011398</v>
      </c>
      <c r="J109" s="21">
        <f>(I109+Systeme!$K$20)/Systeme!$K$17</f>
        <v>9.8039215201011394E-3</v>
      </c>
      <c r="L109" s="8">
        <f t="shared" si="2"/>
        <v>9.8039243138577876E-8</v>
      </c>
      <c r="M109" s="21">
        <f>(L109+Systeme!$S$20)/Systeme!$S$17</f>
        <v>9.8039243138577879E-11</v>
      </c>
      <c r="O109" s="8">
        <f>('DGL 4'!$P$15/'DGL 4'!$B$26)*(1-EXP(-'DGL 4'!$B$26*D109)) + ('DGL 4'!$P$16/'DGL 4'!$B$27)*(1-EXP(-'DGL 4'!$B$27*D109))+ ('DGL 4'!$P$17/'DGL 4'!$B$28)*(1-EXP(-'DGL 4'!$B$28*D109))</f>
        <v>1.9923349967883953E-6</v>
      </c>
      <c r="P109" s="21">
        <f>(O109+Systeme!$AA$20)/Systeme!$AA$17</f>
        <v>1.9923349967883953E-17</v>
      </c>
    </row>
    <row r="110" spans="1:16" x14ac:dyDescent="0.25">
      <c r="A110" s="4">
        <f t="shared" si="3"/>
        <v>108</v>
      </c>
      <c r="D110" s="19">
        <f>A110*0.001 *Systeme!$G$4</f>
        <v>54</v>
      </c>
      <c r="F110" s="8">
        <f>('DGL 4'!$P$3/'DGL 4'!$B$26)*(1-EXP(-'DGL 4'!$B$26*D110)) + ('DGL 4'!$P$4/'DGL 4'!$B$27)*(1-EXP(-'DGL 4'!$B$27*D110))+ ('DGL 4'!$P$5/'DGL 4'!$B$28)*(1-EXP(-'DGL 4'!$B$28*D110))</f>
        <v>-9.8039236296989909</v>
      </c>
      <c r="G110" s="21">
        <f>(F110+Systeme!$C$20)/Systeme!$C$17</f>
        <v>0.98039215274060199</v>
      </c>
      <c r="I110" s="8">
        <f>('DGL 4'!$P$7/'DGL 4'!$B$26)*(1-EXP(-'DGL 4'!$B$26*D110)) + ('DGL 4'!$P$8/'DGL 4'!$B$27)*(1-EXP(-'DGL 4'!$B$27*D110))+ ('DGL 4'!$P$9/'DGL 4'!$B$28)*(1-EXP(-'DGL 4'!$B$28*D110))</f>
        <v>9.8039215197166687</v>
      </c>
      <c r="J110" s="21">
        <f>(I110+Systeme!$K$20)/Systeme!$K$17</f>
        <v>9.8039215197166692E-3</v>
      </c>
      <c r="L110" s="8">
        <f t="shared" si="2"/>
        <v>9.8039242682295203E-8</v>
      </c>
      <c r="M110" s="21">
        <f>(L110+Systeme!$S$20)/Systeme!$S$17</f>
        <v>9.8039242682295204E-11</v>
      </c>
      <c r="O110" s="8">
        <f>('DGL 4'!$P$15/'DGL 4'!$B$26)*(1-EXP(-'DGL 4'!$B$26*D110)) + ('DGL 4'!$P$16/'DGL 4'!$B$27)*(1-EXP(-'DGL 4'!$B$27*D110))+ ('DGL 4'!$P$17/'DGL 4'!$B$28)*(1-EXP(-'DGL 4'!$B$28*D110))</f>
        <v>2.0119430795136516E-6</v>
      </c>
      <c r="P110" s="21">
        <f>(O110+Systeme!$AA$20)/Systeme!$AA$17</f>
        <v>2.0119430795136517E-17</v>
      </c>
    </row>
    <row r="111" spans="1:16" x14ac:dyDescent="0.25">
      <c r="A111" s="4">
        <f t="shared" si="3"/>
        <v>109</v>
      </c>
      <c r="D111" s="19">
        <f>A111*0.001 *Systeme!$G$4</f>
        <v>54.5</v>
      </c>
      <c r="F111" s="8">
        <f>('DGL 4'!$P$3/'DGL 4'!$B$26)*(1-EXP(-'DGL 4'!$B$26*D111)) + ('DGL 4'!$P$4/'DGL 4'!$B$27)*(1-EXP(-'DGL 4'!$B$27*D111))+ ('DGL 4'!$P$5/'DGL 4'!$B$28)*(1-EXP(-'DGL 4'!$B$28*D111))</f>
        <v>-9.8039236489226003</v>
      </c>
      <c r="G111" s="21">
        <f>(F111+Systeme!$C$20)/Systeme!$C$17</f>
        <v>0.98039215270215485</v>
      </c>
      <c r="I111" s="8">
        <f>('DGL 4'!$P$7/'DGL 4'!$B$26)*(1-EXP(-'DGL 4'!$B$26*D111)) + ('DGL 4'!$P$8/'DGL 4'!$B$27)*(1-EXP(-'DGL 4'!$B$27*D111))+ ('DGL 4'!$P$9/'DGL 4'!$B$28)*(1-EXP(-'DGL 4'!$B$28*D111))</f>
        <v>9.8039215193321958</v>
      </c>
      <c r="J111" s="21">
        <f>(I111+Systeme!$K$20)/Systeme!$K$17</f>
        <v>9.8039215193321955E-3</v>
      </c>
      <c r="L111" s="8">
        <f t="shared" si="2"/>
        <v>9.8039242224235879E-8</v>
      </c>
      <c r="M111" s="21">
        <f>(L111+Systeme!$S$20)/Systeme!$S$17</f>
        <v>9.8039242224235875E-11</v>
      </c>
      <c r="O111" s="8">
        <f>('DGL 4'!$P$15/'DGL 4'!$B$26)*(1-EXP(-'DGL 4'!$B$26*D111)) + ('DGL 4'!$P$16/'DGL 4'!$B$27)*(1-EXP(-'DGL 4'!$B$27*D111))+ ('DGL 4'!$P$17/'DGL 4'!$B$28)*(1-EXP(-'DGL 4'!$B$28*D111))</f>
        <v>2.0315511622406847E-6</v>
      </c>
      <c r="P111" s="21">
        <f>(O111+Systeme!$AA$20)/Systeme!$AA$17</f>
        <v>2.0315511622406846E-17</v>
      </c>
    </row>
    <row r="112" spans="1:16" x14ac:dyDescent="0.25">
      <c r="A112" s="4">
        <f t="shared" si="3"/>
        <v>110</v>
      </c>
      <c r="D112" s="19">
        <f>A112*0.001 *Systeme!$G$4</f>
        <v>55</v>
      </c>
      <c r="F112" s="8">
        <f>('DGL 4'!$P$3/'DGL 4'!$B$26)*(1-EXP(-'DGL 4'!$B$26*D112)) + ('DGL 4'!$P$4/'DGL 4'!$B$27)*(1-EXP(-'DGL 4'!$B$27*D112))+ ('DGL 4'!$P$5/'DGL 4'!$B$28)*(1-EXP(-'DGL 4'!$B$28*D112))</f>
        <v>-9.8039236681462114</v>
      </c>
      <c r="G112" s="21">
        <f>(F112+Systeme!$C$20)/Systeme!$C$17</f>
        <v>0.98039215266370749</v>
      </c>
      <c r="I112" s="8">
        <f>('DGL 4'!$P$7/'DGL 4'!$B$26)*(1-EXP(-'DGL 4'!$B$26*D112)) + ('DGL 4'!$P$8/'DGL 4'!$B$27)*(1-EXP(-'DGL 4'!$B$27*D112))+ ('DGL 4'!$P$9/'DGL 4'!$B$28)*(1-EXP(-'DGL 4'!$B$28*D112))</f>
        <v>9.8039215189477229</v>
      </c>
      <c r="J112" s="21">
        <f>(I112+Systeme!$K$20)/Systeme!$K$17</f>
        <v>9.8039215189477235E-3</v>
      </c>
      <c r="L112" s="8">
        <f t="shared" si="2"/>
        <v>9.8039243541078615E-8</v>
      </c>
      <c r="M112" s="21">
        <f>(L112+Systeme!$S$20)/Systeme!$S$17</f>
        <v>9.8039243541078614E-11</v>
      </c>
      <c r="O112" s="8">
        <f>('DGL 4'!$P$15/'DGL 4'!$B$26)*(1-EXP(-'DGL 4'!$B$26*D112)) + ('DGL 4'!$P$16/'DGL 4'!$B$27)*(1-EXP(-'DGL 4'!$B$27*D112))+ ('DGL 4'!$P$17/'DGL 4'!$B$28)*(1-EXP(-'DGL 4'!$B$28*D112))</f>
        <v>2.0511592449691725E-6</v>
      </c>
      <c r="P112" s="21">
        <f>(O112+Systeme!$AA$20)/Systeme!$AA$17</f>
        <v>2.0511592449691723E-17</v>
      </c>
    </row>
    <row r="113" spans="1:16" x14ac:dyDescent="0.25">
      <c r="A113" s="4">
        <f t="shared" si="3"/>
        <v>111</v>
      </c>
      <c r="D113" s="19">
        <f>A113*0.001 *Systeme!$G$4</f>
        <v>55.5</v>
      </c>
      <c r="F113" s="8">
        <f>('DGL 4'!$P$3/'DGL 4'!$B$26)*(1-EXP(-'DGL 4'!$B$26*D113)) + ('DGL 4'!$P$4/'DGL 4'!$B$27)*(1-EXP(-'DGL 4'!$B$27*D113))+ ('DGL 4'!$P$5/'DGL 4'!$B$28)*(1-EXP(-'DGL 4'!$B$28*D113))</f>
        <v>-9.8039236873698226</v>
      </c>
      <c r="G113" s="21">
        <f>(F113+Systeme!$C$20)/Systeme!$C$17</f>
        <v>0.98039215262526036</v>
      </c>
      <c r="I113" s="8">
        <f>('DGL 4'!$P$7/'DGL 4'!$B$26)*(1-EXP(-'DGL 4'!$B$26*D113)) + ('DGL 4'!$P$8/'DGL 4'!$B$27)*(1-EXP(-'DGL 4'!$B$27*D113))+ ('DGL 4'!$P$9/'DGL 4'!$B$28)*(1-EXP(-'DGL 4'!$B$28*D113))</f>
        <v>9.8039215185632518</v>
      </c>
      <c r="J113" s="21">
        <f>(I113+Systeme!$K$20)/Systeme!$K$17</f>
        <v>9.8039215185632515E-3</v>
      </c>
      <c r="L113" s="8">
        <f t="shared" si="2"/>
        <v>9.8039243080373583E-8</v>
      </c>
      <c r="M113" s="21">
        <f>(L113+Systeme!$S$20)/Systeme!$S$17</f>
        <v>9.8039243080373587E-11</v>
      </c>
      <c r="O113" s="8">
        <f>('DGL 4'!$P$15/'DGL 4'!$B$26)*(1-EXP(-'DGL 4'!$B$26*D113)) + ('DGL 4'!$P$16/'DGL 4'!$B$27)*(1-EXP(-'DGL 4'!$B$27*D113))+ ('DGL 4'!$P$17/'DGL 4'!$B$28)*(1-EXP(-'DGL 4'!$B$28*D113))</f>
        <v>2.0707673276988512E-6</v>
      </c>
      <c r="P113" s="21">
        <f>(O113+Systeme!$AA$20)/Systeme!$AA$17</f>
        <v>2.0707673276988513E-17</v>
      </c>
    </row>
    <row r="114" spans="1:16" x14ac:dyDescent="0.25">
      <c r="A114" s="4">
        <f t="shared" si="3"/>
        <v>112</v>
      </c>
      <c r="D114" s="19">
        <f>A114*0.001 *Systeme!$G$4</f>
        <v>56</v>
      </c>
      <c r="F114" s="8">
        <f>('DGL 4'!$P$3/'DGL 4'!$B$26)*(1-EXP(-'DGL 4'!$B$26*D114)) + ('DGL 4'!$P$4/'DGL 4'!$B$27)*(1-EXP(-'DGL 4'!$B$27*D114))+ ('DGL 4'!$P$5/'DGL 4'!$B$28)*(1-EXP(-'DGL 4'!$B$28*D114))</f>
        <v>-9.8039237065934337</v>
      </c>
      <c r="G114" s="21">
        <f>(F114+Systeme!$C$20)/Systeme!$C$17</f>
        <v>0.98039215258681311</v>
      </c>
      <c r="I114" s="8">
        <f>('DGL 4'!$P$7/'DGL 4'!$B$26)*(1-EXP(-'DGL 4'!$B$26*D114)) + ('DGL 4'!$P$8/'DGL 4'!$B$27)*(1-EXP(-'DGL 4'!$B$27*D114))+ ('DGL 4'!$P$9/'DGL 4'!$B$28)*(1-EXP(-'DGL 4'!$B$28*D114))</f>
        <v>9.8039215181787789</v>
      </c>
      <c r="J114" s="21">
        <f>(I114+Systeme!$K$20)/Systeme!$K$17</f>
        <v>9.8039215181787796E-3</v>
      </c>
      <c r="L114" s="8">
        <f t="shared" si="2"/>
        <v>9.8039244395050456E-8</v>
      </c>
      <c r="M114" s="21">
        <f>(L114+Systeme!$S$20)/Systeme!$S$17</f>
        <v>9.8039244395050456E-11</v>
      </c>
      <c r="O114" s="8">
        <f>('DGL 4'!$P$15/'DGL 4'!$B$26)*(1-EXP(-'DGL 4'!$B$26*D114)) + ('DGL 4'!$P$16/'DGL 4'!$B$27)*(1-EXP(-'DGL 4'!$B$27*D114))+ ('DGL 4'!$P$17/'DGL 4'!$B$28)*(1-EXP(-'DGL 4'!$B$28*D114))</f>
        <v>2.0903754104295049E-6</v>
      </c>
      <c r="P114" s="21">
        <f>(O114+Systeme!$AA$20)/Systeme!$AA$17</f>
        <v>2.090375410429505E-17</v>
      </c>
    </row>
    <row r="115" spans="1:16" x14ac:dyDescent="0.25">
      <c r="A115" s="4">
        <f t="shared" si="3"/>
        <v>113</v>
      </c>
      <c r="D115" s="19">
        <f>A115*0.001 *Systeme!$G$4</f>
        <v>56.5</v>
      </c>
      <c r="F115" s="8">
        <f>('DGL 4'!$P$3/'DGL 4'!$B$26)*(1-EXP(-'DGL 4'!$B$26*D115)) + ('DGL 4'!$P$4/'DGL 4'!$B$27)*(1-EXP(-'DGL 4'!$B$27*D115))+ ('DGL 4'!$P$5/'DGL 4'!$B$28)*(1-EXP(-'DGL 4'!$B$28*D115))</f>
        <v>-9.8039237258170431</v>
      </c>
      <c r="G115" s="21">
        <f>(F115+Systeme!$C$20)/Systeme!$C$17</f>
        <v>0.98039215254836587</v>
      </c>
      <c r="I115" s="8">
        <f>('DGL 4'!$P$7/'DGL 4'!$B$26)*(1-EXP(-'DGL 4'!$B$26*D115)) + ('DGL 4'!$P$8/'DGL 4'!$B$27)*(1-EXP(-'DGL 4'!$B$27*D115))+ ('DGL 4'!$P$9/'DGL 4'!$B$28)*(1-EXP(-'DGL 4'!$B$28*D115))</f>
        <v>9.8039215177943078</v>
      </c>
      <c r="J115" s="21">
        <f>(I115+Systeme!$K$20)/Systeme!$K$17</f>
        <v>9.8039215177943076E-3</v>
      </c>
      <c r="L115" s="8">
        <f t="shared" si="2"/>
        <v>9.8039242156214898E-8</v>
      </c>
      <c r="M115" s="21">
        <f>(L115+Systeme!$S$20)/Systeme!$S$17</f>
        <v>9.8039242156214901E-11</v>
      </c>
      <c r="O115" s="8">
        <f>('DGL 4'!$P$15/'DGL 4'!$B$26)*(1-EXP(-'DGL 4'!$B$26*D115)) + ('DGL 4'!$P$16/'DGL 4'!$B$27)*(1-EXP(-'DGL 4'!$B$27*D115))+ ('DGL 4'!$P$17/'DGL 4'!$B$28)*(1-EXP(-'DGL 4'!$B$28*D115))</f>
        <v>2.1099834931609573E-6</v>
      </c>
      <c r="P115" s="21">
        <f>(O115+Systeme!$AA$20)/Systeme!$AA$17</f>
        <v>2.1099834931609573E-17</v>
      </c>
    </row>
    <row r="116" spans="1:16" x14ac:dyDescent="0.25">
      <c r="A116" s="4">
        <f t="shared" si="3"/>
        <v>114</v>
      </c>
      <c r="D116" s="19">
        <f>A116*0.001 *Systeme!$G$4</f>
        <v>57</v>
      </c>
      <c r="F116" s="8">
        <f>('DGL 4'!$P$3/'DGL 4'!$B$26)*(1-EXP(-'DGL 4'!$B$26*D116)) + ('DGL 4'!$P$4/'DGL 4'!$B$27)*(1-EXP(-'DGL 4'!$B$27*D116))+ ('DGL 4'!$P$5/'DGL 4'!$B$28)*(1-EXP(-'DGL 4'!$B$28*D116))</f>
        <v>-9.8039237450406542</v>
      </c>
      <c r="G116" s="21">
        <f>(F116+Systeme!$C$20)/Systeme!$C$17</f>
        <v>0.98039215250991862</v>
      </c>
      <c r="I116" s="8">
        <f>('DGL 4'!$P$7/'DGL 4'!$B$26)*(1-EXP(-'DGL 4'!$B$26*D116)) + ('DGL 4'!$P$8/'DGL 4'!$B$27)*(1-EXP(-'DGL 4'!$B$27*D116))+ ('DGL 4'!$P$9/'DGL 4'!$B$28)*(1-EXP(-'DGL 4'!$B$28*D116))</f>
        <v>9.8039215174098349</v>
      </c>
      <c r="J116" s="21">
        <f>(I116+Systeme!$K$20)/Systeme!$K$17</f>
        <v>9.8039215174098356E-3</v>
      </c>
      <c r="L116" s="8">
        <f t="shared" si="2"/>
        <v>9.8039243469439533E-8</v>
      </c>
      <c r="M116" s="21">
        <f>(L116+Systeme!$S$20)/Systeme!$S$17</f>
        <v>9.8039243469439539E-11</v>
      </c>
      <c r="O116" s="8">
        <f>('DGL 4'!$P$15/'DGL 4'!$B$26)*(1-EXP(-'DGL 4'!$B$26*D116)) + ('DGL 4'!$P$16/'DGL 4'!$B$27)*(1-EXP(-'DGL 4'!$B$27*D116))+ ('DGL 4'!$P$17/'DGL 4'!$B$28)*(1-EXP(-'DGL 4'!$B$28*D116))</f>
        <v>2.1295915758930632E-6</v>
      </c>
      <c r="P116" s="21">
        <f>(O116+Systeme!$AA$20)/Systeme!$AA$17</f>
        <v>2.1295915758930633E-17</v>
      </c>
    </row>
    <row r="117" spans="1:16" x14ac:dyDescent="0.25">
      <c r="A117" s="4">
        <f t="shared" si="3"/>
        <v>115</v>
      </c>
      <c r="D117" s="19">
        <f>A117*0.001 *Systeme!$G$4</f>
        <v>57.5</v>
      </c>
      <c r="F117" s="8">
        <f>('DGL 4'!$P$3/'DGL 4'!$B$26)*(1-EXP(-'DGL 4'!$B$26*D117)) + ('DGL 4'!$P$4/'DGL 4'!$B$27)*(1-EXP(-'DGL 4'!$B$27*D117))+ ('DGL 4'!$P$5/'DGL 4'!$B$28)*(1-EXP(-'DGL 4'!$B$28*D117))</f>
        <v>-9.8039237642642654</v>
      </c>
      <c r="G117" s="21">
        <f>(F117+Systeme!$C$20)/Systeme!$C$17</f>
        <v>0.98039215247147149</v>
      </c>
      <c r="I117" s="8">
        <f>('DGL 4'!$P$7/'DGL 4'!$B$26)*(1-EXP(-'DGL 4'!$B$26*D117)) + ('DGL 4'!$P$8/'DGL 4'!$B$27)*(1-EXP(-'DGL 4'!$B$27*D117))+ ('DGL 4'!$P$9/'DGL 4'!$B$28)*(1-EXP(-'DGL 4'!$B$28*D117))</f>
        <v>9.803921517025362</v>
      </c>
      <c r="J117" s="21">
        <f>(I117+Systeme!$K$20)/Systeme!$K$17</f>
        <v>9.8039215170253619E-3</v>
      </c>
      <c r="L117" s="8">
        <f t="shared" si="2"/>
        <v>9.8039244782128843E-8</v>
      </c>
      <c r="M117" s="21">
        <f>(L117+Systeme!$S$20)/Systeme!$S$17</f>
        <v>9.8039244782128849E-11</v>
      </c>
      <c r="O117" s="8">
        <f>('DGL 4'!$P$15/'DGL 4'!$B$26)*(1-EXP(-'DGL 4'!$B$26*D117)) + ('DGL 4'!$P$16/'DGL 4'!$B$27)*(1-EXP(-'DGL 4'!$B$27*D117))+ ('DGL 4'!$P$17/'DGL 4'!$B$28)*(1-EXP(-'DGL 4'!$B$28*D117))</f>
        <v>2.1491996586257044E-6</v>
      </c>
      <c r="P117" s="21">
        <f>(O117+Systeme!$AA$20)/Systeme!$AA$17</f>
        <v>2.1491996586257045E-17</v>
      </c>
    </row>
    <row r="118" spans="1:16" x14ac:dyDescent="0.25">
      <c r="A118" s="4">
        <f t="shared" si="3"/>
        <v>116</v>
      </c>
      <c r="D118" s="19">
        <f>A118*0.001 *Systeme!$G$4</f>
        <v>58</v>
      </c>
      <c r="F118" s="8">
        <f>('DGL 4'!$P$3/'DGL 4'!$B$26)*(1-EXP(-'DGL 4'!$B$26*D118)) + ('DGL 4'!$P$4/'DGL 4'!$B$27)*(1-EXP(-'DGL 4'!$B$27*D118))+ ('DGL 4'!$P$5/'DGL 4'!$B$28)*(1-EXP(-'DGL 4'!$B$28*D118))</f>
        <v>-9.8039237834878765</v>
      </c>
      <c r="G118" s="21">
        <f>(F118+Systeme!$C$20)/Systeme!$C$17</f>
        <v>0.98039215243302424</v>
      </c>
      <c r="I118" s="8">
        <f>('DGL 4'!$P$7/'DGL 4'!$B$26)*(1-EXP(-'DGL 4'!$B$26*D118)) + ('DGL 4'!$P$8/'DGL 4'!$B$27)*(1-EXP(-'DGL 4'!$B$27*D118))+ ('DGL 4'!$P$9/'DGL 4'!$B$28)*(1-EXP(-'DGL 4'!$B$28*D118))</f>
        <v>9.8039215166408908</v>
      </c>
      <c r="J118" s="21">
        <f>(I118+Systeme!$K$20)/Systeme!$K$17</f>
        <v>9.8039215166408917E-3</v>
      </c>
      <c r="L118" s="8">
        <f t="shared" si="2"/>
        <v>9.8039244318023821E-8</v>
      </c>
      <c r="M118" s="21">
        <f>(L118+Systeme!$S$20)/Systeme!$S$17</f>
        <v>9.8039244318023824E-11</v>
      </c>
      <c r="O118" s="8">
        <f>('DGL 4'!$P$15/'DGL 4'!$B$26)*(1-EXP(-'DGL 4'!$B$26*D118)) + ('DGL 4'!$P$16/'DGL 4'!$B$27)*(1-EXP(-'DGL 4'!$B$27*D118))+ ('DGL 4'!$P$17/'DGL 4'!$B$28)*(1-EXP(-'DGL 4'!$B$28*D118))</f>
        <v>2.1688077413587832E-6</v>
      </c>
      <c r="P118" s="21">
        <f>(O118+Systeme!$AA$20)/Systeme!$AA$17</f>
        <v>2.168807741358783E-17</v>
      </c>
    </row>
    <row r="119" spans="1:16" x14ac:dyDescent="0.25">
      <c r="A119" s="4">
        <f t="shared" si="3"/>
        <v>117</v>
      </c>
      <c r="D119" s="19">
        <f>A119*0.001 *Systeme!$G$4</f>
        <v>58.5</v>
      </c>
      <c r="F119" s="8">
        <f>('DGL 4'!$P$3/'DGL 4'!$B$26)*(1-EXP(-'DGL 4'!$B$26*D119)) + ('DGL 4'!$P$4/'DGL 4'!$B$27)*(1-EXP(-'DGL 4'!$B$27*D119))+ ('DGL 4'!$P$5/'DGL 4'!$B$28)*(1-EXP(-'DGL 4'!$B$28*D119))</f>
        <v>-9.8039238027114859</v>
      </c>
      <c r="G119" s="21">
        <f>(F119+Systeme!$C$20)/Systeme!$C$17</f>
        <v>0.980392152394577</v>
      </c>
      <c r="I119" s="8">
        <f>('DGL 4'!$P$7/'DGL 4'!$B$26)*(1-EXP(-'DGL 4'!$B$26*D119)) + ('DGL 4'!$P$8/'DGL 4'!$B$27)*(1-EXP(-'DGL 4'!$B$27*D119))+ ('DGL 4'!$P$9/'DGL 4'!$B$28)*(1-EXP(-'DGL 4'!$B$28*D119))</f>
        <v>9.8039215162564179</v>
      </c>
      <c r="J119" s="21">
        <f>(I119+Systeme!$K$20)/Systeme!$K$17</f>
        <v>9.803921516256418E-3</v>
      </c>
      <c r="L119" s="8">
        <f t="shared" si="2"/>
        <v>9.8039243853559657E-8</v>
      </c>
      <c r="M119" s="21">
        <f>(L119+Systeme!$S$20)/Systeme!$S$17</f>
        <v>9.8039243853559661E-11</v>
      </c>
      <c r="O119" s="8">
        <f>('DGL 4'!$P$15/'DGL 4'!$B$26)*(1-EXP(-'DGL 4'!$B$26*D119)) + ('DGL 4'!$P$16/'DGL 4'!$B$27)*(1-EXP(-'DGL 4'!$B$27*D119))+ ('DGL 4'!$P$17/'DGL 4'!$B$28)*(1-EXP(-'DGL 4'!$B$28*D119))</f>
        <v>2.188415824092221E-6</v>
      </c>
      <c r="P119" s="21">
        <f>(O119+Systeme!$AA$20)/Systeme!$AA$17</f>
        <v>2.1884158240922211E-17</v>
      </c>
    </row>
    <row r="120" spans="1:16" x14ac:dyDescent="0.25">
      <c r="A120" s="4">
        <f t="shared" si="3"/>
        <v>118</v>
      </c>
      <c r="D120" s="19">
        <f>A120*0.001 *Systeme!$G$4</f>
        <v>59.000000000000007</v>
      </c>
      <c r="F120" s="8">
        <f>('DGL 4'!$P$3/'DGL 4'!$B$26)*(1-EXP(-'DGL 4'!$B$26*D120)) + ('DGL 4'!$P$4/'DGL 4'!$B$27)*(1-EXP(-'DGL 4'!$B$27*D120))+ ('DGL 4'!$P$5/'DGL 4'!$B$28)*(1-EXP(-'DGL 4'!$B$28*D120))</f>
        <v>-9.803923821935097</v>
      </c>
      <c r="G120" s="21">
        <f>(F120+Systeme!$C$20)/Systeme!$C$17</f>
        <v>0.98039215235612986</v>
      </c>
      <c r="I120" s="8">
        <f>('DGL 4'!$P$7/'DGL 4'!$B$26)*(1-EXP(-'DGL 4'!$B$26*D120)) + ('DGL 4'!$P$8/'DGL 4'!$B$27)*(1-EXP(-'DGL 4'!$B$27*D120))+ ('DGL 4'!$P$9/'DGL 4'!$B$28)*(1-EXP(-'DGL 4'!$B$28*D120))</f>
        <v>9.803921515871945</v>
      </c>
      <c r="J120" s="21">
        <f>(I120+Systeme!$K$20)/Systeme!$K$17</f>
        <v>9.8039215158719443E-3</v>
      </c>
      <c r="L120" s="8">
        <f t="shared" si="2"/>
        <v>9.8039245165158836E-8</v>
      </c>
      <c r="M120" s="21">
        <f>(L120+Systeme!$S$20)/Systeme!$S$17</f>
        <v>9.8039245165158838E-11</v>
      </c>
      <c r="O120" s="8">
        <f>('DGL 4'!$P$15/'DGL 4'!$B$26)*(1-EXP(-'DGL 4'!$B$26*D120)) + ('DGL 4'!$P$16/'DGL 4'!$B$27)*(1-EXP(-'DGL 4'!$B$27*D120))+ ('DGL 4'!$P$17/'DGL 4'!$B$28)*(1-EXP(-'DGL 4'!$B$28*D120))</f>
        <v>2.2080239068259524E-6</v>
      </c>
      <c r="P120" s="21">
        <f>(O120+Systeme!$AA$20)/Systeme!$AA$17</f>
        <v>2.2080239068259522E-17</v>
      </c>
    </row>
    <row r="121" spans="1:16" x14ac:dyDescent="0.25">
      <c r="A121" s="4">
        <f t="shared" si="3"/>
        <v>119</v>
      </c>
      <c r="D121" s="19">
        <f>A121*0.001 *Systeme!$G$4</f>
        <v>59.500000000000007</v>
      </c>
      <c r="F121" s="8">
        <f>('DGL 4'!$P$3/'DGL 4'!$B$26)*(1-EXP(-'DGL 4'!$B$26*D121)) + ('DGL 4'!$P$4/'DGL 4'!$B$27)*(1-EXP(-'DGL 4'!$B$27*D121))+ ('DGL 4'!$P$5/'DGL 4'!$B$28)*(1-EXP(-'DGL 4'!$B$28*D121))</f>
        <v>-9.8039238411587082</v>
      </c>
      <c r="G121" s="21">
        <f>(F121+Systeme!$C$20)/Systeme!$C$17</f>
        <v>0.98039215231768251</v>
      </c>
      <c r="I121" s="8">
        <f>('DGL 4'!$P$7/'DGL 4'!$B$26)*(1-EXP(-'DGL 4'!$B$26*D121)) + ('DGL 4'!$P$8/'DGL 4'!$B$27)*(1-EXP(-'DGL 4'!$B$27*D121))+ ('DGL 4'!$P$9/'DGL 4'!$B$28)*(1-EXP(-'DGL 4'!$B$28*D121))</f>
        <v>9.8039215154874739</v>
      </c>
      <c r="J121" s="21">
        <f>(I121+Systeme!$K$20)/Systeme!$K$17</f>
        <v>9.8039215154874741E-3</v>
      </c>
      <c r="L121" s="8">
        <f t="shared" si="2"/>
        <v>9.8039244700160194E-8</v>
      </c>
      <c r="M121" s="21">
        <f>(L121+Systeme!$S$20)/Systeme!$S$17</f>
        <v>9.80392447001602E-11</v>
      </c>
      <c r="O121" s="8">
        <f>('DGL 4'!$P$15/'DGL 4'!$B$26)*(1-EXP(-'DGL 4'!$B$26*D121)) + ('DGL 4'!$P$16/'DGL 4'!$B$27)*(1-EXP(-'DGL 4'!$B$27*D121))+ ('DGL 4'!$P$17/'DGL 4'!$B$28)*(1-EXP(-'DGL 4'!$B$28*D121))</f>
        <v>2.2276319895599247E-6</v>
      </c>
      <c r="P121" s="21">
        <f>(O121+Systeme!$AA$20)/Systeme!$AA$17</f>
        <v>2.2276319895599247E-17</v>
      </c>
    </row>
    <row r="122" spans="1:16" x14ac:dyDescent="0.25">
      <c r="A122" s="4">
        <f t="shared" si="3"/>
        <v>120</v>
      </c>
      <c r="D122" s="19">
        <f>A122*0.001 *Systeme!$G$4</f>
        <v>60</v>
      </c>
      <c r="F122" s="8">
        <f>('DGL 4'!$P$3/'DGL 4'!$B$26)*(1-EXP(-'DGL 4'!$B$26*D122)) + ('DGL 4'!$P$4/'DGL 4'!$B$27)*(1-EXP(-'DGL 4'!$B$27*D122))+ ('DGL 4'!$P$5/'DGL 4'!$B$28)*(1-EXP(-'DGL 4'!$B$28*D122))</f>
        <v>-9.8039238603823193</v>
      </c>
      <c r="G122" s="21">
        <f>(F122+Systeme!$C$20)/Systeme!$C$17</f>
        <v>0.98039215227923537</v>
      </c>
      <c r="I122" s="8">
        <f>('DGL 4'!$P$7/'DGL 4'!$B$26)*(1-EXP(-'DGL 4'!$B$26*D122)) + ('DGL 4'!$P$8/'DGL 4'!$B$27)*(1-EXP(-'DGL 4'!$B$27*D122))+ ('DGL 4'!$P$9/'DGL 4'!$B$28)*(1-EXP(-'DGL 4'!$B$28*D122))</f>
        <v>9.803921515103001</v>
      </c>
      <c r="J122" s="21">
        <f>(I122+Systeme!$K$20)/Systeme!$K$17</f>
        <v>9.8039215151030003E-3</v>
      </c>
      <c r="L122" s="8">
        <f t="shared" si="2"/>
        <v>9.8039246011322304E-8</v>
      </c>
      <c r="M122" s="21">
        <f>(L122+Systeme!$S$20)/Systeme!$S$17</f>
        <v>9.8039246011322302E-11</v>
      </c>
      <c r="O122" s="8">
        <f>('DGL 4'!$P$15/'DGL 4'!$B$26)*(1-EXP(-'DGL 4'!$B$26*D122)) + ('DGL 4'!$P$16/'DGL 4'!$B$27)*(1-EXP(-'DGL 4'!$B$27*D122))+ ('DGL 4'!$P$17/'DGL 4'!$B$28)*(1-EXP(-'DGL 4'!$B$28*D122))</f>
        <v>2.2472400722940932E-6</v>
      </c>
      <c r="P122" s="21">
        <f>(O122+Systeme!$AA$20)/Systeme!$AA$17</f>
        <v>2.2472400722940931E-17</v>
      </c>
    </row>
    <row r="123" spans="1:16" x14ac:dyDescent="0.25">
      <c r="A123" s="4">
        <f t="shared" si="3"/>
        <v>121</v>
      </c>
      <c r="D123" s="19">
        <f>A123*0.001 *Systeme!$G$4</f>
        <v>60.5</v>
      </c>
      <c r="F123" s="8">
        <f>('DGL 4'!$P$3/'DGL 4'!$B$26)*(1-EXP(-'DGL 4'!$B$26*D123)) + ('DGL 4'!$P$4/'DGL 4'!$B$27)*(1-EXP(-'DGL 4'!$B$27*D123))+ ('DGL 4'!$P$5/'DGL 4'!$B$28)*(1-EXP(-'DGL 4'!$B$28*D123))</f>
        <v>-9.8039238796059287</v>
      </c>
      <c r="G123" s="21">
        <f>(F123+Systeme!$C$20)/Systeme!$C$17</f>
        <v>0.98039215224078813</v>
      </c>
      <c r="I123" s="8">
        <f>('DGL 4'!$P$7/'DGL 4'!$B$26)*(1-EXP(-'DGL 4'!$B$26*D123)) + ('DGL 4'!$P$8/'DGL 4'!$B$27)*(1-EXP(-'DGL 4'!$B$27*D123))+ ('DGL 4'!$P$9/'DGL 4'!$B$28)*(1-EXP(-'DGL 4'!$B$28*D123))</f>
        <v>9.8039215147185299</v>
      </c>
      <c r="J123" s="21">
        <f>(I123+Systeme!$K$20)/Systeme!$K$17</f>
        <v>9.8039215147185301E-3</v>
      </c>
      <c r="L123" s="8">
        <f t="shared" si="2"/>
        <v>9.8039243769608951E-8</v>
      </c>
      <c r="M123" s="21">
        <f>(L123+Systeme!$S$20)/Systeme!$S$17</f>
        <v>9.8039243769608946E-11</v>
      </c>
      <c r="O123" s="8">
        <f>('DGL 4'!$P$15/'DGL 4'!$B$26)*(1-EXP(-'DGL 4'!$B$26*D123)) + ('DGL 4'!$P$16/'DGL 4'!$B$27)*(1-EXP(-'DGL 4'!$B$27*D123))+ ('DGL 4'!$P$17/'DGL 4'!$B$28)*(1-EXP(-'DGL 4'!$B$28*D123))</f>
        <v>2.2668481550284234E-6</v>
      </c>
      <c r="P123" s="21">
        <f>(O123+Systeme!$AA$20)/Systeme!$AA$17</f>
        <v>2.2668481550284233E-17</v>
      </c>
    </row>
    <row r="124" spans="1:16" x14ac:dyDescent="0.25">
      <c r="A124" s="4">
        <f t="shared" si="3"/>
        <v>122</v>
      </c>
      <c r="D124" s="19">
        <f>A124*0.001 *Systeme!$G$4</f>
        <v>61</v>
      </c>
      <c r="F124" s="8">
        <f>('DGL 4'!$P$3/'DGL 4'!$B$26)*(1-EXP(-'DGL 4'!$B$26*D124)) + ('DGL 4'!$P$4/'DGL 4'!$B$27)*(1-EXP(-'DGL 4'!$B$27*D124))+ ('DGL 4'!$P$5/'DGL 4'!$B$28)*(1-EXP(-'DGL 4'!$B$28*D124))</f>
        <v>-9.8039238988295399</v>
      </c>
      <c r="G124" s="21">
        <f>(F124+Systeme!$C$20)/Systeme!$C$17</f>
        <v>0.98039215220234088</v>
      </c>
      <c r="I124" s="8">
        <f>('DGL 4'!$P$7/'DGL 4'!$B$26)*(1-EXP(-'DGL 4'!$B$26*D124)) + ('DGL 4'!$P$8/'DGL 4'!$B$27)*(1-EXP(-'DGL 4'!$B$27*D124))+ ('DGL 4'!$P$9/'DGL 4'!$B$28)*(1-EXP(-'DGL 4'!$B$28*D124))</f>
        <v>9.803921514334057</v>
      </c>
      <c r="J124" s="21">
        <f>(I124+Systeme!$K$20)/Systeme!$K$17</f>
        <v>9.8039215143340564E-3</v>
      </c>
      <c r="L124" s="8">
        <f t="shared" si="2"/>
        <v>9.803924508047714E-8</v>
      </c>
      <c r="M124" s="21">
        <f>(L124+Systeme!$S$20)/Systeme!$S$17</f>
        <v>9.803924508047714E-11</v>
      </c>
      <c r="O124" s="8">
        <f>('DGL 4'!$P$15/'DGL 4'!$B$26)*(1-EXP(-'DGL 4'!$B$26*D124)) + ('DGL 4'!$P$16/'DGL 4'!$B$27)*(1-EXP(-'DGL 4'!$B$27*D124))+ ('DGL 4'!$P$17/'DGL 4'!$B$28)*(1-EXP(-'DGL 4'!$B$28*D124))</f>
        <v>2.2864562377628857E-6</v>
      </c>
      <c r="P124" s="21">
        <f>(O124+Systeme!$AA$20)/Systeme!$AA$17</f>
        <v>2.2864562377628856E-17</v>
      </c>
    </row>
    <row r="125" spans="1:16" x14ac:dyDescent="0.25">
      <c r="A125" s="4">
        <f t="shared" si="3"/>
        <v>123</v>
      </c>
      <c r="D125" s="19">
        <f>A125*0.001 *Systeme!$G$4</f>
        <v>61.5</v>
      </c>
      <c r="F125" s="8">
        <f>('DGL 4'!$P$3/'DGL 4'!$B$26)*(1-EXP(-'DGL 4'!$B$26*D125)) + ('DGL 4'!$P$4/'DGL 4'!$B$27)*(1-EXP(-'DGL 4'!$B$27*D125))+ ('DGL 4'!$P$5/'DGL 4'!$B$28)*(1-EXP(-'DGL 4'!$B$28*D125))</f>
        <v>-9.803923918053151</v>
      </c>
      <c r="G125" s="21">
        <f>(F125+Systeme!$C$20)/Systeme!$C$17</f>
        <v>0.98039215216389364</v>
      </c>
      <c r="I125" s="8">
        <f>('DGL 4'!$P$7/'DGL 4'!$B$26)*(1-EXP(-'DGL 4'!$B$26*D125)) + ('DGL 4'!$P$8/'DGL 4'!$B$27)*(1-EXP(-'DGL 4'!$B$27*D125))+ ('DGL 4'!$P$9/'DGL 4'!$B$28)*(1-EXP(-'DGL 4'!$B$28*D125))</f>
        <v>9.8039215139495841</v>
      </c>
      <c r="J125" s="21">
        <f>(I125+Systeme!$K$20)/Systeme!$K$17</f>
        <v>9.8039215139495844E-3</v>
      </c>
      <c r="L125" s="8">
        <f t="shared" si="2"/>
        <v>9.8039246391237756E-8</v>
      </c>
      <c r="M125" s="21">
        <f>(L125+Systeme!$S$20)/Systeme!$S$17</f>
        <v>9.8039246391237762E-11</v>
      </c>
      <c r="O125" s="8">
        <f>('DGL 4'!$P$15/'DGL 4'!$B$26)*(1-EXP(-'DGL 4'!$B$26*D125)) + ('DGL 4'!$P$16/'DGL 4'!$B$27)*(1-EXP(-'DGL 4'!$B$27*D125))+ ('DGL 4'!$P$17/'DGL 4'!$B$28)*(1-EXP(-'DGL 4'!$B$28*D125))</f>
        <v>2.3060643204974557E-6</v>
      </c>
      <c r="P125" s="21">
        <f>(O125+Systeme!$AA$20)/Systeme!$AA$17</f>
        <v>2.3060643204974556E-17</v>
      </c>
    </row>
    <row r="126" spans="1:16" x14ac:dyDescent="0.25">
      <c r="A126" s="4">
        <f t="shared" si="3"/>
        <v>124</v>
      </c>
      <c r="D126" s="19">
        <f>A126*0.001 *Systeme!$G$4</f>
        <v>62</v>
      </c>
      <c r="F126" s="8">
        <f>('DGL 4'!$P$3/'DGL 4'!$B$26)*(1-EXP(-'DGL 4'!$B$26*D126)) + ('DGL 4'!$P$4/'DGL 4'!$B$27)*(1-EXP(-'DGL 4'!$B$27*D126))+ ('DGL 4'!$P$5/'DGL 4'!$B$28)*(1-EXP(-'DGL 4'!$B$28*D126))</f>
        <v>-9.8039239372767621</v>
      </c>
      <c r="G126" s="21">
        <f>(F126+Systeme!$C$20)/Systeme!$C$17</f>
        <v>0.9803921521254465</v>
      </c>
      <c r="I126" s="8">
        <f>('DGL 4'!$P$7/'DGL 4'!$B$26)*(1-EXP(-'DGL 4'!$B$26*D126)) + ('DGL 4'!$P$8/'DGL 4'!$B$27)*(1-EXP(-'DGL 4'!$B$27*D126))+ ('DGL 4'!$P$9/'DGL 4'!$B$28)*(1-EXP(-'DGL 4'!$B$28*D126))</f>
        <v>9.803921513565113</v>
      </c>
      <c r="J126" s="21">
        <f>(I126+Systeme!$K$20)/Systeme!$K$17</f>
        <v>9.8039215135651125E-3</v>
      </c>
      <c r="L126" s="8">
        <f t="shared" si="2"/>
        <v>9.8039245925553018E-8</v>
      </c>
      <c r="M126" s="21">
        <f>(L126+Systeme!$S$20)/Systeme!$S$17</f>
        <v>9.8039245925553017E-11</v>
      </c>
      <c r="O126" s="8">
        <f>('DGL 4'!$P$15/'DGL 4'!$B$26)*(1-EXP(-'DGL 4'!$B$26*D126)) + ('DGL 4'!$P$16/'DGL 4'!$B$27)*(1-EXP(-'DGL 4'!$B$27*D126))+ ('DGL 4'!$P$17/'DGL 4'!$B$28)*(1-EXP(-'DGL 4'!$B$28*D126))</f>
        <v>2.3256724032321141E-6</v>
      </c>
      <c r="P126" s="21">
        <f>(O126+Systeme!$AA$20)/Systeme!$AA$17</f>
        <v>2.3256724032321142E-17</v>
      </c>
    </row>
    <row r="127" spans="1:16" x14ac:dyDescent="0.25">
      <c r="A127" s="4">
        <f t="shared" si="3"/>
        <v>125</v>
      </c>
      <c r="D127" s="19">
        <f>A127*0.001 *Systeme!$G$4</f>
        <v>62.5</v>
      </c>
      <c r="F127" s="8">
        <f>('DGL 4'!$P$3/'DGL 4'!$B$26)*(1-EXP(-'DGL 4'!$B$26*D127)) + ('DGL 4'!$P$4/'DGL 4'!$B$27)*(1-EXP(-'DGL 4'!$B$27*D127))+ ('DGL 4'!$P$5/'DGL 4'!$B$28)*(1-EXP(-'DGL 4'!$B$28*D127))</f>
        <v>-9.8039239565003715</v>
      </c>
      <c r="G127" s="21">
        <f>(F127+Systeme!$C$20)/Systeme!$C$17</f>
        <v>0.98039215208699926</v>
      </c>
      <c r="I127" s="8">
        <f>('DGL 4'!$P$7/'DGL 4'!$B$26)*(1-EXP(-'DGL 4'!$B$26*D127)) + ('DGL 4'!$P$8/'DGL 4'!$B$27)*(1-EXP(-'DGL 4'!$B$27*D127))+ ('DGL 4'!$P$9/'DGL 4'!$B$28)*(1-EXP(-'DGL 4'!$B$28*D127))</f>
        <v>9.8039215131806401</v>
      </c>
      <c r="J127" s="21">
        <f>(I127+Systeme!$K$20)/Systeme!$K$17</f>
        <v>9.8039215131806405E-3</v>
      </c>
      <c r="L127" s="8">
        <f t="shared" si="2"/>
        <v>9.8039245459795858E-8</v>
      </c>
      <c r="M127" s="21">
        <f>(L127+Systeme!$S$20)/Systeme!$S$17</f>
        <v>9.8039245459795855E-11</v>
      </c>
      <c r="O127" s="8">
        <f>('DGL 4'!$P$15/'DGL 4'!$B$26)*(1-EXP(-'DGL 4'!$B$26*D127)) + ('DGL 4'!$P$16/'DGL 4'!$B$27)*(1-EXP(-'DGL 4'!$B$27*D127))+ ('DGL 4'!$P$17/'DGL 4'!$B$28)*(1-EXP(-'DGL 4'!$B$28*D127))</f>
        <v>2.345280485966845E-6</v>
      </c>
      <c r="P127" s="21">
        <f>(O127+Systeme!$AA$20)/Systeme!$AA$17</f>
        <v>2.345280485966845E-17</v>
      </c>
    </row>
    <row r="128" spans="1:16" x14ac:dyDescent="0.25">
      <c r="A128" s="4">
        <f t="shared" si="3"/>
        <v>126</v>
      </c>
      <c r="D128" s="19">
        <f>A128*0.001 *Systeme!$G$4</f>
        <v>63</v>
      </c>
      <c r="F128" s="8">
        <f>('DGL 4'!$P$3/'DGL 4'!$B$26)*(1-EXP(-'DGL 4'!$B$26*D128)) + ('DGL 4'!$P$4/'DGL 4'!$B$27)*(1-EXP(-'DGL 4'!$B$27*D128))+ ('DGL 4'!$P$5/'DGL 4'!$B$28)*(1-EXP(-'DGL 4'!$B$28*D128))</f>
        <v>-9.8039239757239827</v>
      </c>
      <c r="G128" s="21">
        <f>(F128+Systeme!$C$20)/Systeme!$C$17</f>
        <v>0.98039215204855201</v>
      </c>
      <c r="I128" s="8">
        <f>('DGL 4'!$P$7/'DGL 4'!$B$26)*(1-EXP(-'DGL 4'!$B$26*D128)) + ('DGL 4'!$P$8/'DGL 4'!$B$27)*(1-EXP(-'DGL 4'!$B$27*D128))+ ('DGL 4'!$P$9/'DGL 4'!$B$28)*(1-EXP(-'DGL 4'!$B$28*D128))</f>
        <v>9.803921512796169</v>
      </c>
      <c r="J128" s="21">
        <f>(I128+Systeme!$K$20)/Systeme!$K$17</f>
        <v>9.8039215127961685E-3</v>
      </c>
      <c r="L128" s="8">
        <f t="shared" si="2"/>
        <v>9.8039244993978983E-8</v>
      </c>
      <c r="M128" s="21">
        <f>(L128+Systeme!$S$20)/Systeme!$S$17</f>
        <v>9.803924499397898E-11</v>
      </c>
      <c r="O128" s="8">
        <f>('DGL 4'!$P$15/'DGL 4'!$B$26)*(1-EXP(-'DGL 4'!$B$26*D128)) + ('DGL 4'!$P$16/'DGL 4'!$B$27)*(1-EXP(-'DGL 4'!$B$27*D128))+ ('DGL 4'!$P$17/'DGL 4'!$B$28)*(1-EXP(-'DGL 4'!$B$28*D128))</f>
        <v>2.3648885687016355E-6</v>
      </c>
      <c r="P128" s="21">
        <f>(O128+Systeme!$AA$20)/Systeme!$AA$17</f>
        <v>2.3648885687016356E-17</v>
      </c>
    </row>
    <row r="129" spans="1:16" x14ac:dyDescent="0.25">
      <c r="A129" s="4">
        <f t="shared" si="3"/>
        <v>127</v>
      </c>
      <c r="D129" s="19">
        <f>A129*0.001 *Systeme!$G$4</f>
        <v>63.5</v>
      </c>
      <c r="F129" s="8">
        <f>('DGL 4'!$P$3/'DGL 4'!$B$26)*(1-EXP(-'DGL 4'!$B$26*D129)) + ('DGL 4'!$P$4/'DGL 4'!$B$27)*(1-EXP(-'DGL 4'!$B$27*D129))+ ('DGL 4'!$P$5/'DGL 4'!$B$28)*(1-EXP(-'DGL 4'!$B$28*D129))</f>
        <v>-9.8039239949475938</v>
      </c>
      <c r="G129" s="21">
        <f>(F129+Systeme!$C$20)/Systeme!$C$17</f>
        <v>0.98039215201010488</v>
      </c>
      <c r="I129" s="8">
        <f>('DGL 4'!$P$7/'DGL 4'!$B$26)*(1-EXP(-'DGL 4'!$B$26*D129)) + ('DGL 4'!$P$8/'DGL 4'!$B$27)*(1-EXP(-'DGL 4'!$B$27*D129))+ ('DGL 4'!$P$9/'DGL 4'!$B$28)*(1-EXP(-'DGL 4'!$B$28*D129))</f>
        <v>9.8039215124116961</v>
      </c>
      <c r="J129" s="21">
        <f>(I129+Systeme!$K$20)/Systeme!$K$17</f>
        <v>9.8039215124116966E-3</v>
      </c>
      <c r="L129" s="8">
        <f t="shared" si="2"/>
        <v>9.8039246304471089E-8</v>
      </c>
      <c r="M129" s="21">
        <f>(L129+Systeme!$S$20)/Systeme!$S$17</f>
        <v>9.8039246304471092E-11</v>
      </c>
      <c r="O129" s="8">
        <f>('DGL 4'!$P$15/'DGL 4'!$B$26)*(1-EXP(-'DGL 4'!$B$26*D129)) + ('DGL 4'!$P$16/'DGL 4'!$B$27)*(1-EXP(-'DGL 4'!$B$27*D129))+ ('DGL 4'!$P$17/'DGL 4'!$B$28)*(1-EXP(-'DGL 4'!$B$28*D129))</f>
        <v>2.384496651436474E-6</v>
      </c>
      <c r="P129" s="21">
        <f>(O129+Systeme!$AA$20)/Systeme!$AA$17</f>
        <v>2.3844966514364739E-17</v>
      </c>
    </row>
    <row r="130" spans="1:16" x14ac:dyDescent="0.25">
      <c r="A130" s="4">
        <f t="shared" si="3"/>
        <v>128</v>
      </c>
      <c r="D130" s="19">
        <f>A130*0.001 *Systeme!$G$4</f>
        <v>64</v>
      </c>
      <c r="F130" s="8">
        <f>('DGL 4'!$P$3/'DGL 4'!$B$26)*(1-EXP(-'DGL 4'!$B$26*D130)) + ('DGL 4'!$P$4/'DGL 4'!$B$27)*(1-EXP(-'DGL 4'!$B$27*D130))+ ('DGL 4'!$P$5/'DGL 4'!$B$28)*(1-EXP(-'DGL 4'!$B$28*D130))</f>
        <v>-9.803924014171205</v>
      </c>
      <c r="G130" s="21">
        <f>(F130+Systeme!$C$20)/Systeme!$C$17</f>
        <v>0.98039215197165752</v>
      </c>
      <c r="I130" s="8">
        <f>('DGL 4'!$P$7/'DGL 4'!$B$26)*(1-EXP(-'DGL 4'!$B$26*D130)) + ('DGL 4'!$P$8/'DGL 4'!$B$27)*(1-EXP(-'DGL 4'!$B$27*D130))+ ('DGL 4'!$P$9/'DGL 4'!$B$28)*(1-EXP(-'DGL 4'!$B$28*D130))</f>
        <v>9.8039215120272232</v>
      </c>
      <c r="J130" s="21">
        <f>(I130+Systeme!$K$20)/Systeme!$K$17</f>
        <v>9.8039215120272229E-3</v>
      </c>
      <c r="L130" s="8">
        <f t="shared" si="2"/>
        <v>9.8039247614922962E-8</v>
      </c>
      <c r="M130" s="21">
        <f>(L130+Systeme!$S$20)/Systeme!$S$17</f>
        <v>9.8039247614922956E-11</v>
      </c>
      <c r="O130" s="8">
        <f>('DGL 4'!$P$15/'DGL 4'!$B$26)*(1-EXP(-'DGL 4'!$B$26*D130)) + ('DGL 4'!$P$16/'DGL 4'!$B$27)*(1-EXP(-'DGL 4'!$B$27*D130))+ ('DGL 4'!$P$17/'DGL 4'!$B$28)*(1-EXP(-'DGL 4'!$B$28*D130))</f>
        <v>2.4041047341713527E-6</v>
      </c>
      <c r="P130" s="21">
        <f>(O130+Systeme!$AA$20)/Systeme!$AA$17</f>
        <v>2.4041047341713526E-17</v>
      </c>
    </row>
    <row r="131" spans="1:16" x14ac:dyDescent="0.25">
      <c r="A131" s="4">
        <f t="shared" si="3"/>
        <v>129</v>
      </c>
      <c r="D131" s="19">
        <f>A131*0.001 *Systeme!$G$4</f>
        <v>64.5</v>
      </c>
      <c r="F131" s="8">
        <f>('DGL 4'!$P$3/'DGL 4'!$B$26)*(1-EXP(-'DGL 4'!$B$26*D131)) + ('DGL 4'!$P$4/'DGL 4'!$B$27)*(1-EXP(-'DGL 4'!$B$27*D131))+ ('DGL 4'!$P$5/'DGL 4'!$B$28)*(1-EXP(-'DGL 4'!$B$28*D131))</f>
        <v>-9.8039240333948143</v>
      </c>
      <c r="G131" s="21">
        <f>(F131+Systeme!$C$20)/Systeme!$C$17</f>
        <v>0.98039215193321039</v>
      </c>
      <c r="I131" s="8">
        <f>('DGL 4'!$P$7/'DGL 4'!$B$26)*(1-EXP(-'DGL 4'!$B$26*D131)) + ('DGL 4'!$P$8/'DGL 4'!$B$27)*(1-EXP(-'DGL 4'!$B$27*D131))+ ('DGL 4'!$P$9/'DGL 4'!$B$28)*(1-EXP(-'DGL 4'!$B$28*D131))</f>
        <v>9.8039215116427521</v>
      </c>
      <c r="J131" s="21">
        <f>(I131+Systeme!$K$20)/Systeme!$K$17</f>
        <v>9.8039215116427526E-3</v>
      </c>
      <c r="L131" s="8">
        <f t="shared" si="2"/>
        <v>9.8039245372628968E-8</v>
      </c>
      <c r="M131" s="21">
        <f>(L131+Systeme!$S$20)/Systeme!$S$17</f>
        <v>9.803924537262897E-11</v>
      </c>
      <c r="O131" s="8">
        <f>('DGL 4'!$P$15/'DGL 4'!$B$26)*(1-EXP(-'DGL 4'!$B$26*D131)) + ('DGL 4'!$P$16/'DGL 4'!$B$27)*(1-EXP(-'DGL 4'!$B$27*D131))+ ('DGL 4'!$P$17/'DGL 4'!$B$28)*(1-EXP(-'DGL 4'!$B$28*D131))</f>
        <v>2.4237128169062635E-6</v>
      </c>
      <c r="P131" s="21">
        <f>(O131+Systeme!$AA$20)/Systeme!$AA$17</f>
        <v>2.4237128169062636E-17</v>
      </c>
    </row>
    <row r="132" spans="1:16" x14ac:dyDescent="0.25">
      <c r="A132" s="4">
        <f t="shared" si="3"/>
        <v>130</v>
      </c>
      <c r="D132" s="19">
        <f>A132*0.001 *Systeme!$G$4</f>
        <v>65</v>
      </c>
      <c r="F132" s="8">
        <f>('DGL 4'!$P$3/'DGL 4'!$B$26)*(1-EXP(-'DGL 4'!$B$26*D132)) + ('DGL 4'!$P$4/'DGL 4'!$B$27)*(1-EXP(-'DGL 4'!$B$27*D132))+ ('DGL 4'!$P$5/'DGL 4'!$B$28)*(1-EXP(-'DGL 4'!$B$28*D132))</f>
        <v>-9.8039240526184255</v>
      </c>
      <c r="G132" s="21">
        <f>(F132+Systeme!$C$20)/Systeme!$C$17</f>
        <v>0.98039215189476314</v>
      </c>
      <c r="I132" s="8">
        <f>('DGL 4'!$P$7/'DGL 4'!$B$26)*(1-EXP(-'DGL 4'!$B$26*D132)) + ('DGL 4'!$P$8/'DGL 4'!$B$27)*(1-EXP(-'DGL 4'!$B$27*D132))+ ('DGL 4'!$P$9/'DGL 4'!$B$28)*(1-EXP(-'DGL 4'!$B$28*D132))</f>
        <v>9.8039215112582792</v>
      </c>
      <c r="J132" s="21">
        <f>(I132+Systeme!$K$20)/Systeme!$K$17</f>
        <v>9.8039215112582789E-3</v>
      </c>
      <c r="L132" s="8">
        <f t="shared" ref="L132:L195" si="4">-(F132+I132+O132)</f>
        <v>9.8039246683021548E-8</v>
      </c>
      <c r="M132" s="21">
        <f>(L132+Systeme!$S$20)/Systeme!$S$17</f>
        <v>9.8039246683021549E-11</v>
      </c>
      <c r="O132" s="8">
        <f>('DGL 4'!$P$15/'DGL 4'!$B$26)*(1-EXP(-'DGL 4'!$B$26*D132)) + ('DGL 4'!$P$16/'DGL 4'!$B$27)*(1-EXP(-'DGL 4'!$B$27*D132))+ ('DGL 4'!$P$17/'DGL 4'!$B$28)*(1-EXP(-'DGL 4'!$B$28*D132))</f>
        <v>2.4433208996412015E-6</v>
      </c>
      <c r="P132" s="21">
        <f>(O132+Systeme!$AA$20)/Systeme!$AA$17</f>
        <v>2.4433208996412015E-17</v>
      </c>
    </row>
    <row r="133" spans="1:16" x14ac:dyDescent="0.25">
      <c r="A133" s="4">
        <f t="shared" ref="A133:A196" si="5">A132+1</f>
        <v>131</v>
      </c>
      <c r="D133" s="19">
        <f>A133*0.001 *Systeme!$G$4</f>
        <v>65.5</v>
      </c>
      <c r="F133" s="8">
        <f>('DGL 4'!$P$3/'DGL 4'!$B$26)*(1-EXP(-'DGL 4'!$B$26*D133)) + ('DGL 4'!$P$4/'DGL 4'!$B$27)*(1-EXP(-'DGL 4'!$B$27*D133))+ ('DGL 4'!$P$5/'DGL 4'!$B$28)*(1-EXP(-'DGL 4'!$B$28*D133))</f>
        <v>-9.8039240718420366</v>
      </c>
      <c r="G133" s="21">
        <f>(F133+Systeme!$C$20)/Systeme!$C$17</f>
        <v>0.9803921518563159</v>
      </c>
      <c r="I133" s="8">
        <f>('DGL 4'!$P$7/'DGL 4'!$B$26)*(1-EXP(-'DGL 4'!$B$26*D133)) + ('DGL 4'!$P$8/'DGL 4'!$B$27)*(1-EXP(-'DGL 4'!$B$27*D133))+ ('DGL 4'!$P$9/'DGL 4'!$B$28)*(1-EXP(-'DGL 4'!$B$28*D133))</f>
        <v>9.8039215108738063</v>
      </c>
      <c r="J133" s="21">
        <f>(I133+Systeme!$K$20)/Systeme!$K$17</f>
        <v>9.803921510873807E-3</v>
      </c>
      <c r="L133" s="8">
        <f t="shared" si="4"/>
        <v>9.8039247993392953E-8</v>
      </c>
      <c r="M133" s="21">
        <f>(L133+Systeme!$S$20)/Systeme!$S$17</f>
        <v>9.8039247993392957E-11</v>
      </c>
      <c r="O133" s="8">
        <f>('DGL 4'!$P$15/'DGL 4'!$B$26)*(1-EXP(-'DGL 4'!$B$26*D133)) + ('DGL 4'!$P$16/'DGL 4'!$B$27)*(1-EXP(-'DGL 4'!$B$27*D133))+ ('DGL 4'!$P$17/'DGL 4'!$B$28)*(1-EXP(-'DGL 4'!$B$28*D133))</f>
        <v>2.4629289823761606E-6</v>
      </c>
      <c r="P133" s="21">
        <f>(O133+Systeme!$AA$20)/Systeme!$AA$17</f>
        <v>2.4629289823761606E-17</v>
      </c>
    </row>
    <row r="134" spans="1:16" x14ac:dyDescent="0.25">
      <c r="A134" s="4">
        <f t="shared" si="5"/>
        <v>132</v>
      </c>
      <c r="D134" s="19">
        <f>A134*0.001 *Systeme!$G$4</f>
        <v>66</v>
      </c>
      <c r="F134" s="8">
        <f>('DGL 4'!$P$3/'DGL 4'!$B$26)*(1-EXP(-'DGL 4'!$B$26*D134)) + ('DGL 4'!$P$4/'DGL 4'!$B$27)*(1-EXP(-'DGL 4'!$B$27*D134))+ ('DGL 4'!$P$5/'DGL 4'!$B$28)*(1-EXP(-'DGL 4'!$B$28*D134))</f>
        <v>-9.8039240910656478</v>
      </c>
      <c r="G134" s="21">
        <f>(F134+Systeme!$C$20)/Systeme!$C$17</f>
        <v>0.98039215181786865</v>
      </c>
      <c r="I134" s="8">
        <f>('DGL 4'!$P$7/'DGL 4'!$B$26)*(1-EXP(-'DGL 4'!$B$26*D134)) + ('DGL 4'!$P$8/'DGL 4'!$B$27)*(1-EXP(-'DGL 4'!$B$27*D134))+ ('DGL 4'!$P$9/'DGL 4'!$B$28)*(1-EXP(-'DGL 4'!$B$28*D134))</f>
        <v>9.8039215104893351</v>
      </c>
      <c r="J134" s="21">
        <f>(I134+Systeme!$K$20)/Systeme!$K$17</f>
        <v>9.803921510489335E-3</v>
      </c>
      <c r="L134" s="8">
        <f t="shared" si="4"/>
        <v>9.8039247527388883E-8</v>
      </c>
      <c r="M134" s="21">
        <f>(L134+Systeme!$S$20)/Systeme!$S$17</f>
        <v>9.8039247527388881E-11</v>
      </c>
      <c r="O134" s="8">
        <f>('DGL 4'!$P$15/'DGL 4'!$B$26)*(1-EXP(-'DGL 4'!$B$26*D134)) + ('DGL 4'!$P$16/'DGL 4'!$B$27)*(1-EXP(-'DGL 4'!$B$27*D134))+ ('DGL 4'!$P$17/'DGL 4'!$B$28)*(1-EXP(-'DGL 4'!$B$28*D134))</f>
        <v>2.4825370651111384E-6</v>
      </c>
      <c r="P134" s="21">
        <f>(O134+Systeme!$AA$20)/Systeme!$AA$17</f>
        <v>2.4825370651111385E-17</v>
      </c>
    </row>
    <row r="135" spans="1:16" x14ac:dyDescent="0.25">
      <c r="A135" s="4">
        <f t="shared" si="5"/>
        <v>133</v>
      </c>
      <c r="D135" s="19">
        <f>A135*0.001 *Systeme!$G$4</f>
        <v>66.5</v>
      </c>
      <c r="F135" s="8">
        <f>('DGL 4'!$P$3/'DGL 4'!$B$26)*(1-EXP(-'DGL 4'!$B$26*D135)) + ('DGL 4'!$P$4/'DGL 4'!$B$27)*(1-EXP(-'DGL 4'!$B$27*D135))+ ('DGL 4'!$P$5/'DGL 4'!$B$28)*(1-EXP(-'DGL 4'!$B$28*D135))</f>
        <v>-9.8039241102892589</v>
      </c>
      <c r="G135" s="21">
        <f>(F135+Systeme!$C$20)/Systeme!$C$17</f>
        <v>0.98039215177942152</v>
      </c>
      <c r="I135" s="8">
        <f>('DGL 4'!$P$7/'DGL 4'!$B$26)*(1-EXP(-'DGL 4'!$B$26*D135)) + ('DGL 4'!$P$8/'DGL 4'!$B$27)*(1-EXP(-'DGL 4'!$B$27*D135))+ ('DGL 4'!$P$9/'DGL 4'!$B$28)*(1-EXP(-'DGL 4'!$B$28*D135))</f>
        <v>9.8039215101048622</v>
      </c>
      <c r="J135" s="21">
        <f>(I135+Systeme!$K$20)/Systeme!$K$17</f>
        <v>9.803921510104863E-3</v>
      </c>
      <c r="L135" s="8">
        <f t="shared" si="4"/>
        <v>9.8039248837727676E-8</v>
      </c>
      <c r="M135" s="21">
        <f>(L135+Systeme!$S$20)/Systeme!$S$17</f>
        <v>9.8039248837727679E-11</v>
      </c>
      <c r="O135" s="8">
        <f>('DGL 4'!$P$15/'DGL 4'!$B$26)*(1-EXP(-'DGL 4'!$B$26*D135)) + ('DGL 4'!$P$16/'DGL 4'!$B$27)*(1-EXP(-'DGL 4'!$B$27*D135))+ ('DGL 4'!$P$17/'DGL 4'!$B$28)*(1-EXP(-'DGL 4'!$B$28*D135))</f>
        <v>2.5021451478461301E-6</v>
      </c>
      <c r="P135" s="21">
        <f>(O135+Systeme!$AA$20)/Systeme!$AA$17</f>
        <v>2.5021451478461303E-17</v>
      </c>
    </row>
    <row r="136" spans="1:16" x14ac:dyDescent="0.25">
      <c r="A136" s="4">
        <f t="shared" si="5"/>
        <v>134</v>
      </c>
      <c r="D136" s="19">
        <f>A136*0.001 *Systeme!$G$4</f>
        <v>67</v>
      </c>
      <c r="F136" s="8">
        <f>('DGL 4'!$P$3/'DGL 4'!$B$26)*(1-EXP(-'DGL 4'!$B$26*D136)) + ('DGL 4'!$P$4/'DGL 4'!$B$27)*(1-EXP(-'DGL 4'!$B$27*D136))+ ('DGL 4'!$P$5/'DGL 4'!$B$28)*(1-EXP(-'DGL 4'!$B$28*D136))</f>
        <v>-9.8039241295128683</v>
      </c>
      <c r="G136" s="21">
        <f>(F136+Systeme!$C$20)/Systeme!$C$17</f>
        <v>0.98039215174097416</v>
      </c>
      <c r="I136" s="8">
        <f>('DGL 4'!$P$7/'DGL 4'!$B$26)*(1-EXP(-'DGL 4'!$B$26*D136)) + ('DGL 4'!$P$8/'DGL 4'!$B$27)*(1-EXP(-'DGL 4'!$B$27*D136))+ ('DGL 4'!$P$9/'DGL 4'!$B$28)*(1-EXP(-'DGL 4'!$B$28*D136))</f>
        <v>9.8039215097203911</v>
      </c>
      <c r="J136" s="21">
        <f>(I136+Systeme!$K$20)/Systeme!$K$17</f>
        <v>9.8039215097203911E-3</v>
      </c>
      <c r="L136" s="8">
        <f t="shared" si="4"/>
        <v>9.8039246595340509E-8</v>
      </c>
      <c r="M136" s="21">
        <f>(L136+Systeme!$S$20)/Systeme!$S$17</f>
        <v>9.8039246595340507E-11</v>
      </c>
      <c r="O136" s="8">
        <f>('DGL 4'!$P$15/'DGL 4'!$B$26)*(1-EXP(-'DGL 4'!$B$26*D136)) + ('DGL 4'!$P$16/'DGL 4'!$B$27)*(1-EXP(-'DGL 4'!$B$27*D136))+ ('DGL 4'!$P$17/'DGL 4'!$B$28)*(1-EXP(-'DGL 4'!$B$28*D136))</f>
        <v>2.5217532305811342E-6</v>
      </c>
      <c r="P136" s="21">
        <f>(O136+Systeme!$AA$20)/Systeme!$AA$17</f>
        <v>2.5217532305811341E-17</v>
      </c>
    </row>
    <row r="137" spans="1:16" x14ac:dyDescent="0.25">
      <c r="A137" s="4">
        <f t="shared" si="5"/>
        <v>135</v>
      </c>
      <c r="D137" s="19">
        <f>A137*0.001 *Systeme!$G$4</f>
        <v>67.5</v>
      </c>
      <c r="F137" s="8">
        <f>('DGL 4'!$P$3/'DGL 4'!$B$26)*(1-EXP(-'DGL 4'!$B$26*D137)) + ('DGL 4'!$P$4/'DGL 4'!$B$27)*(1-EXP(-'DGL 4'!$B$27*D137))+ ('DGL 4'!$P$5/'DGL 4'!$B$28)*(1-EXP(-'DGL 4'!$B$28*D137))</f>
        <v>-9.8039241487364794</v>
      </c>
      <c r="G137" s="21">
        <f>(F137+Systeme!$C$20)/Systeme!$C$17</f>
        <v>0.98039215170252703</v>
      </c>
      <c r="I137" s="8">
        <f>('DGL 4'!$P$7/'DGL 4'!$B$26)*(1-EXP(-'DGL 4'!$B$26*D137)) + ('DGL 4'!$P$8/'DGL 4'!$B$27)*(1-EXP(-'DGL 4'!$B$27*D137))+ ('DGL 4'!$P$9/'DGL 4'!$B$28)*(1-EXP(-'DGL 4'!$B$28*D137))</f>
        <v>9.8039215093359182</v>
      </c>
      <c r="J137" s="21">
        <f>(I137+Systeme!$K$20)/Systeme!$K$17</f>
        <v>9.8039215093359174E-3</v>
      </c>
      <c r="L137" s="8">
        <f t="shared" si="4"/>
        <v>9.8039247905656856E-8</v>
      </c>
      <c r="M137" s="21">
        <f>(L137+Systeme!$S$20)/Systeme!$S$17</f>
        <v>9.8039247905656856E-11</v>
      </c>
      <c r="O137" s="8">
        <f>('DGL 4'!$P$15/'DGL 4'!$B$26)*(1-EXP(-'DGL 4'!$B$26*D137)) + ('DGL 4'!$P$16/'DGL 4'!$B$27)*(1-EXP(-'DGL 4'!$B$27*D137))+ ('DGL 4'!$P$17/'DGL 4'!$B$28)*(1-EXP(-'DGL 4'!$B$28*D137))</f>
        <v>2.5413613133161484E-6</v>
      </c>
      <c r="P137" s="21">
        <f>(O137+Systeme!$AA$20)/Systeme!$AA$17</f>
        <v>2.5413613133161483E-17</v>
      </c>
    </row>
    <row r="138" spans="1:16" x14ac:dyDescent="0.25">
      <c r="A138" s="4">
        <f t="shared" si="5"/>
        <v>136</v>
      </c>
      <c r="D138" s="19">
        <f>A138*0.001 *Systeme!$G$4</f>
        <v>68</v>
      </c>
      <c r="F138" s="8">
        <f>('DGL 4'!$P$3/'DGL 4'!$B$26)*(1-EXP(-'DGL 4'!$B$26*D138)) + ('DGL 4'!$P$4/'DGL 4'!$B$27)*(1-EXP(-'DGL 4'!$B$27*D138))+ ('DGL 4'!$P$5/'DGL 4'!$B$28)*(1-EXP(-'DGL 4'!$B$28*D138))</f>
        <v>-9.8039241679600906</v>
      </c>
      <c r="G138" s="21">
        <f>(F138+Systeme!$C$20)/Systeme!$C$17</f>
        <v>0.98039215166407989</v>
      </c>
      <c r="I138" s="8">
        <f>('DGL 4'!$P$7/'DGL 4'!$B$26)*(1-EXP(-'DGL 4'!$B$26*D138)) + ('DGL 4'!$P$8/'DGL 4'!$B$27)*(1-EXP(-'DGL 4'!$B$27*D138))+ ('DGL 4'!$P$9/'DGL 4'!$B$28)*(1-EXP(-'DGL 4'!$B$28*D138))</f>
        <v>9.8039215089514453</v>
      </c>
      <c r="J138" s="21">
        <f>(I138+Systeme!$K$20)/Systeme!$K$17</f>
        <v>9.8039215089514454E-3</v>
      </c>
      <c r="L138" s="8">
        <f t="shared" si="4"/>
        <v>9.8039249215966004E-8</v>
      </c>
      <c r="M138" s="21">
        <f>(L138+Systeme!$S$20)/Systeme!$S$17</f>
        <v>9.8039249215966005E-11</v>
      </c>
      <c r="O138" s="8">
        <f>('DGL 4'!$P$15/'DGL 4'!$B$26)*(1-EXP(-'DGL 4'!$B$26*D138)) + ('DGL 4'!$P$16/'DGL 4'!$B$27)*(1-EXP(-'DGL 4'!$B$27*D138))+ ('DGL 4'!$P$17/'DGL 4'!$B$28)*(1-EXP(-'DGL 4'!$B$28*D138))</f>
        <v>2.5609693960511698E-6</v>
      </c>
      <c r="P138" s="21">
        <f>(O138+Systeme!$AA$20)/Systeme!$AA$17</f>
        <v>2.5609693960511697E-17</v>
      </c>
    </row>
    <row r="139" spans="1:16" x14ac:dyDescent="0.25">
      <c r="A139" s="4">
        <f t="shared" si="5"/>
        <v>137</v>
      </c>
      <c r="D139" s="19">
        <f>A139*0.001 *Systeme!$G$4</f>
        <v>68.5</v>
      </c>
      <c r="F139" s="8">
        <f>('DGL 4'!$P$3/'DGL 4'!$B$26)*(1-EXP(-'DGL 4'!$B$26*D139)) + ('DGL 4'!$P$4/'DGL 4'!$B$27)*(1-EXP(-'DGL 4'!$B$27*D139))+ ('DGL 4'!$P$5/'DGL 4'!$B$28)*(1-EXP(-'DGL 4'!$B$28*D139))</f>
        <v>-9.8039241871837017</v>
      </c>
      <c r="G139" s="21">
        <f>(F139+Systeme!$C$20)/Systeme!$C$17</f>
        <v>0.98039215162563254</v>
      </c>
      <c r="I139" s="8">
        <f>('DGL 4'!$P$7/'DGL 4'!$B$26)*(1-EXP(-'DGL 4'!$B$26*D139)) + ('DGL 4'!$P$8/'DGL 4'!$B$27)*(1-EXP(-'DGL 4'!$B$27*D139))+ ('DGL 4'!$P$9/'DGL 4'!$B$28)*(1-EXP(-'DGL 4'!$B$28*D139))</f>
        <v>9.8039215085669742</v>
      </c>
      <c r="J139" s="21">
        <f>(I139+Systeme!$K$20)/Systeme!$K$17</f>
        <v>9.8039215085669734E-3</v>
      </c>
      <c r="L139" s="8">
        <f t="shared" si="4"/>
        <v>9.8039248749911112E-8</v>
      </c>
      <c r="M139" s="21">
        <f>(L139+Systeme!$S$20)/Systeme!$S$17</f>
        <v>9.803924874991111E-11</v>
      </c>
      <c r="O139" s="8">
        <f>('DGL 4'!$P$15/'DGL 4'!$B$26)*(1-EXP(-'DGL 4'!$B$26*D139)) + ('DGL 4'!$P$16/'DGL 4'!$B$27)*(1-EXP(-'DGL 4'!$B$27*D139))+ ('DGL 4'!$P$17/'DGL 4'!$B$28)*(1-EXP(-'DGL 4'!$B$28*D139))</f>
        <v>2.5805774787861984E-6</v>
      </c>
      <c r="P139" s="21">
        <f>(O139+Systeme!$AA$20)/Systeme!$AA$17</f>
        <v>2.5805774787861985E-17</v>
      </c>
    </row>
    <row r="140" spans="1:16" x14ac:dyDescent="0.25">
      <c r="A140" s="4">
        <f t="shared" si="5"/>
        <v>138</v>
      </c>
      <c r="D140" s="19">
        <f>A140*0.001 *Systeme!$G$4</f>
        <v>69</v>
      </c>
      <c r="F140" s="8">
        <f>('DGL 4'!$P$3/'DGL 4'!$B$26)*(1-EXP(-'DGL 4'!$B$26*D140)) + ('DGL 4'!$P$4/'DGL 4'!$B$27)*(1-EXP(-'DGL 4'!$B$27*D140))+ ('DGL 4'!$P$5/'DGL 4'!$B$28)*(1-EXP(-'DGL 4'!$B$28*D140))</f>
        <v>-9.8039242064073111</v>
      </c>
      <c r="G140" s="21">
        <f>(F140+Systeme!$C$20)/Systeme!$C$17</f>
        <v>0.9803921515871854</v>
      </c>
      <c r="I140" s="8">
        <f>('DGL 4'!$P$7/'DGL 4'!$B$26)*(1-EXP(-'DGL 4'!$B$26*D140)) + ('DGL 4'!$P$8/'DGL 4'!$B$27)*(1-EXP(-'DGL 4'!$B$27*D140))+ ('DGL 4'!$P$9/'DGL 4'!$B$28)*(1-EXP(-'DGL 4'!$B$28*D140))</f>
        <v>9.8039215081825013</v>
      </c>
      <c r="J140" s="21">
        <f>(I140+Systeme!$K$20)/Systeme!$K$17</f>
        <v>9.8039215081825015E-3</v>
      </c>
      <c r="L140" s="8">
        <f t="shared" si="4"/>
        <v>9.8039248283851138E-8</v>
      </c>
      <c r="M140" s="21">
        <f>(L140+Systeme!$S$20)/Systeme!$S$17</f>
        <v>9.8039248283851134E-11</v>
      </c>
      <c r="O140" s="8">
        <f>('DGL 4'!$P$15/'DGL 4'!$B$26)*(1-EXP(-'DGL 4'!$B$26*D140)) + ('DGL 4'!$P$16/'DGL 4'!$B$27)*(1-EXP(-'DGL 4'!$B$27*D140))+ ('DGL 4'!$P$17/'DGL 4'!$B$28)*(1-EXP(-'DGL 4'!$B$28*D140))</f>
        <v>2.600185561521232E-6</v>
      </c>
      <c r="P140" s="21">
        <f>(O140+Systeme!$AA$20)/Systeme!$AA$17</f>
        <v>2.6001855615212321E-17</v>
      </c>
    </row>
    <row r="141" spans="1:16" x14ac:dyDescent="0.25">
      <c r="A141" s="4">
        <f t="shared" si="5"/>
        <v>139</v>
      </c>
      <c r="D141" s="19">
        <f>A141*0.001 *Systeme!$G$4</f>
        <v>69.5</v>
      </c>
      <c r="F141" s="8">
        <f>('DGL 4'!$P$3/'DGL 4'!$B$26)*(1-EXP(-'DGL 4'!$B$26*D141)) + ('DGL 4'!$P$4/'DGL 4'!$B$27)*(1-EXP(-'DGL 4'!$B$27*D141))+ ('DGL 4'!$P$5/'DGL 4'!$B$28)*(1-EXP(-'DGL 4'!$B$28*D141))</f>
        <v>-9.8039242256309223</v>
      </c>
      <c r="G141" s="21">
        <f>(F141+Systeme!$C$20)/Systeme!$C$17</f>
        <v>0.98039215154873816</v>
      </c>
      <c r="I141" s="8">
        <f>('DGL 4'!$P$7/'DGL 4'!$B$26)*(1-EXP(-'DGL 4'!$B$26*D141)) + ('DGL 4'!$P$8/'DGL 4'!$B$27)*(1-EXP(-'DGL 4'!$B$27*D141))+ ('DGL 4'!$P$9/'DGL 4'!$B$28)*(1-EXP(-'DGL 4'!$B$28*D141))</f>
        <v>9.8039215077980302</v>
      </c>
      <c r="J141" s="21">
        <f>(I141+Systeme!$K$20)/Systeme!$K$17</f>
        <v>9.8039215077980295E-3</v>
      </c>
      <c r="L141" s="8">
        <f t="shared" si="4"/>
        <v>9.8039247817786506E-8</v>
      </c>
      <c r="M141" s="21">
        <f>(L141+Systeme!$S$20)/Systeme!$S$17</f>
        <v>9.8039247817786506E-11</v>
      </c>
      <c r="O141" s="8">
        <f>('DGL 4'!$P$15/'DGL 4'!$B$26)*(1-EXP(-'DGL 4'!$B$26*D141)) + ('DGL 4'!$P$16/'DGL 4'!$B$27)*(1-EXP(-'DGL 4'!$B$27*D141))+ ('DGL 4'!$P$17/'DGL 4'!$B$28)*(1-EXP(-'DGL 4'!$B$28*D141))</f>
        <v>2.6197936442562704E-6</v>
      </c>
      <c r="P141" s="21">
        <f>(O141+Systeme!$AA$20)/Systeme!$AA$17</f>
        <v>2.6197936442562704E-17</v>
      </c>
    </row>
    <row r="142" spans="1:16" x14ac:dyDescent="0.25">
      <c r="A142" s="4">
        <f t="shared" si="5"/>
        <v>140</v>
      </c>
      <c r="D142" s="19">
        <f>A142*0.001 *Systeme!$G$4</f>
        <v>70</v>
      </c>
      <c r="F142" s="8">
        <f>('DGL 4'!$P$3/'DGL 4'!$B$26)*(1-EXP(-'DGL 4'!$B$26*D142)) + ('DGL 4'!$P$4/'DGL 4'!$B$27)*(1-EXP(-'DGL 4'!$B$27*D142))+ ('DGL 4'!$P$5/'DGL 4'!$B$28)*(1-EXP(-'DGL 4'!$B$28*D142))</f>
        <v>-9.8039242448545334</v>
      </c>
      <c r="G142" s="21">
        <f>(F142+Systeme!$C$20)/Systeme!$C$17</f>
        <v>0.98039215151029091</v>
      </c>
      <c r="I142" s="8">
        <f>('DGL 4'!$P$7/'DGL 4'!$B$26)*(1-EXP(-'DGL 4'!$B$26*D142)) + ('DGL 4'!$P$8/'DGL 4'!$B$27)*(1-EXP(-'DGL 4'!$B$27*D142))+ ('DGL 4'!$P$9/'DGL 4'!$B$28)*(1-EXP(-'DGL 4'!$B$28*D142))</f>
        <v>9.8039215074135573</v>
      </c>
      <c r="J142" s="21">
        <f>(I142+Systeme!$K$20)/Systeme!$K$17</f>
        <v>9.8039215074135575E-3</v>
      </c>
      <c r="L142" s="8">
        <f t="shared" si="4"/>
        <v>9.8039249128075748E-8</v>
      </c>
      <c r="M142" s="21">
        <f>(L142+Systeme!$S$20)/Systeme!$S$17</f>
        <v>9.8039249128075752E-11</v>
      </c>
      <c r="O142" s="8">
        <f>('DGL 4'!$P$15/'DGL 4'!$B$26)*(1-EXP(-'DGL 4'!$B$26*D142)) + ('DGL 4'!$P$16/'DGL 4'!$B$27)*(1-EXP(-'DGL 4'!$B$27*D142))+ ('DGL 4'!$P$17/'DGL 4'!$B$28)*(1-EXP(-'DGL 4'!$B$28*D142))</f>
        <v>2.6394017269913117E-6</v>
      </c>
      <c r="P142" s="21">
        <f>(O142+Systeme!$AA$20)/Systeme!$AA$17</f>
        <v>2.6394017269913115E-17</v>
      </c>
    </row>
    <row r="143" spans="1:16" x14ac:dyDescent="0.25">
      <c r="A143" s="4">
        <f t="shared" si="5"/>
        <v>141</v>
      </c>
      <c r="D143" s="19">
        <f>A143*0.001 *Systeme!$G$4</f>
        <v>70.5</v>
      </c>
      <c r="F143" s="8">
        <f>('DGL 4'!$P$3/'DGL 4'!$B$26)*(1-EXP(-'DGL 4'!$B$26*D143)) + ('DGL 4'!$P$4/'DGL 4'!$B$27)*(1-EXP(-'DGL 4'!$B$27*D143))+ ('DGL 4'!$P$5/'DGL 4'!$B$28)*(1-EXP(-'DGL 4'!$B$28*D143))</f>
        <v>-9.8039242640781445</v>
      </c>
      <c r="G143" s="21">
        <f>(F143+Systeme!$C$20)/Systeme!$C$17</f>
        <v>0.98039215147184366</v>
      </c>
      <c r="I143" s="8">
        <f>('DGL 4'!$P$7/'DGL 4'!$B$26)*(1-EXP(-'DGL 4'!$B$26*D143)) + ('DGL 4'!$P$8/'DGL 4'!$B$27)*(1-EXP(-'DGL 4'!$B$27*D143))+ ('DGL 4'!$P$9/'DGL 4'!$B$28)*(1-EXP(-'DGL 4'!$B$28*D143))</f>
        <v>9.8039215070290844</v>
      </c>
      <c r="J143" s="21">
        <f>(I143+Systeme!$K$20)/Systeme!$K$17</f>
        <v>9.8039215070290838E-3</v>
      </c>
      <c r="L143" s="8">
        <f t="shared" si="4"/>
        <v>9.8039250438361178E-8</v>
      </c>
      <c r="M143" s="21">
        <f>(L143+Systeme!$S$20)/Systeme!$S$17</f>
        <v>9.8039250438361184E-11</v>
      </c>
      <c r="O143" s="8">
        <f>('DGL 4'!$P$15/'DGL 4'!$B$26)*(1-EXP(-'DGL 4'!$B$26*D143)) + ('DGL 4'!$P$16/'DGL 4'!$B$27)*(1-EXP(-'DGL 4'!$B$27*D143))+ ('DGL 4'!$P$17/'DGL 4'!$B$28)*(1-EXP(-'DGL 4'!$B$28*D143))</f>
        <v>2.6590098097263568E-6</v>
      </c>
      <c r="P143" s="21">
        <f>(O143+Systeme!$AA$20)/Systeme!$AA$17</f>
        <v>2.6590098097263569E-17</v>
      </c>
    </row>
    <row r="144" spans="1:16" x14ac:dyDescent="0.25">
      <c r="A144" s="4">
        <f t="shared" si="5"/>
        <v>142</v>
      </c>
      <c r="D144" s="19">
        <f>A144*0.001 *Systeme!$G$4</f>
        <v>71.000000000000014</v>
      </c>
      <c r="F144" s="8">
        <f>('DGL 4'!$P$3/'DGL 4'!$B$26)*(1-EXP(-'DGL 4'!$B$26*D144)) + ('DGL 4'!$P$4/'DGL 4'!$B$27)*(1-EXP(-'DGL 4'!$B$27*D144))+ ('DGL 4'!$P$5/'DGL 4'!$B$28)*(1-EXP(-'DGL 4'!$B$28*D144))</f>
        <v>-9.8039242833017539</v>
      </c>
      <c r="G144" s="21">
        <f>(F144+Systeme!$C$20)/Systeme!$C$17</f>
        <v>0.98039215143339653</v>
      </c>
      <c r="I144" s="8">
        <f>('DGL 4'!$P$7/'DGL 4'!$B$26)*(1-EXP(-'DGL 4'!$B$26*D144)) + ('DGL 4'!$P$8/'DGL 4'!$B$27)*(1-EXP(-'DGL 4'!$B$27*D144))+ ('DGL 4'!$P$9/'DGL 4'!$B$28)*(1-EXP(-'DGL 4'!$B$28*D144))</f>
        <v>9.8039215066446133</v>
      </c>
      <c r="J144" s="21">
        <f>(I144+Systeme!$K$20)/Systeme!$K$17</f>
        <v>9.8039215066446136E-3</v>
      </c>
      <c r="L144" s="8">
        <f t="shared" si="4"/>
        <v>9.8039248195931236E-8</v>
      </c>
      <c r="M144" s="21">
        <f>(L144+Systeme!$S$20)/Systeme!$S$17</f>
        <v>9.8039248195931232E-11</v>
      </c>
      <c r="O144" s="8">
        <f>('DGL 4'!$P$15/'DGL 4'!$B$26)*(1-EXP(-'DGL 4'!$B$26*D144)) + ('DGL 4'!$P$16/'DGL 4'!$B$27)*(1-EXP(-'DGL 4'!$B$27*D144))+ ('DGL 4'!$P$17/'DGL 4'!$B$28)*(1-EXP(-'DGL 4'!$B$28*D144))</f>
        <v>2.6786178924614036E-6</v>
      </c>
      <c r="P144" s="21">
        <f>(O144+Systeme!$AA$20)/Systeme!$AA$17</f>
        <v>2.6786178924614036E-17</v>
      </c>
    </row>
    <row r="145" spans="1:16" x14ac:dyDescent="0.25">
      <c r="A145" s="4">
        <f t="shared" si="5"/>
        <v>143</v>
      </c>
      <c r="D145" s="19">
        <f>A145*0.001 *Systeme!$G$4</f>
        <v>71.500000000000014</v>
      </c>
      <c r="F145" s="8">
        <f>('DGL 4'!$P$3/'DGL 4'!$B$26)*(1-EXP(-'DGL 4'!$B$26*D145)) + ('DGL 4'!$P$4/'DGL 4'!$B$27)*(1-EXP(-'DGL 4'!$B$27*D145))+ ('DGL 4'!$P$5/'DGL 4'!$B$28)*(1-EXP(-'DGL 4'!$B$28*D145))</f>
        <v>-9.8039243025253651</v>
      </c>
      <c r="G145" s="21">
        <f>(F145+Systeme!$C$20)/Systeme!$C$17</f>
        <v>0.98039215139494917</v>
      </c>
      <c r="I145" s="8">
        <f>('DGL 4'!$P$7/'DGL 4'!$B$26)*(1-EXP(-'DGL 4'!$B$26*D145)) + ('DGL 4'!$P$8/'DGL 4'!$B$27)*(1-EXP(-'DGL 4'!$B$27*D145))+ ('DGL 4'!$P$9/'DGL 4'!$B$28)*(1-EXP(-'DGL 4'!$B$28*D145))</f>
        <v>9.8039215062601404</v>
      </c>
      <c r="J145" s="21">
        <f>(I145+Systeme!$K$20)/Systeme!$K$17</f>
        <v>9.8039215062601399E-3</v>
      </c>
      <c r="L145" s="8">
        <f t="shared" si="4"/>
        <v>9.8039249506212431E-8</v>
      </c>
      <c r="M145" s="21">
        <f>(L145+Systeme!$S$20)/Systeme!$S$17</f>
        <v>9.8039249506212425E-11</v>
      </c>
      <c r="O145" s="8">
        <f>('DGL 4'!$P$15/'DGL 4'!$B$26)*(1-EXP(-'DGL 4'!$B$26*D145)) + ('DGL 4'!$P$16/'DGL 4'!$B$27)*(1-EXP(-'DGL 4'!$B$27*D145))+ ('DGL 4'!$P$17/'DGL 4'!$B$28)*(1-EXP(-'DGL 4'!$B$28*D145))</f>
        <v>2.6982259751964529E-6</v>
      </c>
      <c r="P145" s="21">
        <f>(O145+Systeme!$AA$20)/Systeme!$AA$17</f>
        <v>2.698225975196453E-17</v>
      </c>
    </row>
    <row r="146" spans="1:16" x14ac:dyDescent="0.25">
      <c r="A146" s="4">
        <f t="shared" si="5"/>
        <v>144</v>
      </c>
      <c r="D146" s="19">
        <f>A146*0.001 *Systeme!$G$4</f>
        <v>72.000000000000014</v>
      </c>
      <c r="F146" s="8">
        <f>('DGL 4'!$P$3/'DGL 4'!$B$26)*(1-EXP(-'DGL 4'!$B$26*D146)) + ('DGL 4'!$P$4/'DGL 4'!$B$27)*(1-EXP(-'DGL 4'!$B$27*D146))+ ('DGL 4'!$P$5/'DGL 4'!$B$28)*(1-EXP(-'DGL 4'!$B$28*D146))</f>
        <v>-9.8039243217489762</v>
      </c>
      <c r="G146" s="21">
        <f>(F146+Systeme!$C$20)/Systeme!$C$17</f>
        <v>0.98039215135650204</v>
      </c>
      <c r="I146" s="8">
        <f>('DGL 4'!$P$7/'DGL 4'!$B$26)*(1-EXP(-'DGL 4'!$B$26*D146)) + ('DGL 4'!$P$8/'DGL 4'!$B$27)*(1-EXP(-'DGL 4'!$B$27*D146))+ ('DGL 4'!$P$9/'DGL 4'!$B$28)*(1-EXP(-'DGL 4'!$B$28*D146))</f>
        <v>9.8039215058756675</v>
      </c>
      <c r="J146" s="21">
        <f>(I146+Systeme!$K$20)/Systeme!$K$17</f>
        <v>9.8039215058756679E-3</v>
      </c>
      <c r="L146" s="8">
        <f t="shared" si="4"/>
        <v>9.803925081649278E-8</v>
      </c>
      <c r="M146" s="21">
        <f>(L146+Systeme!$S$20)/Systeme!$S$17</f>
        <v>9.8039250816492778E-11</v>
      </c>
      <c r="O146" s="8">
        <f>('DGL 4'!$P$15/'DGL 4'!$B$26)*(1-EXP(-'DGL 4'!$B$26*D146)) + ('DGL 4'!$P$16/'DGL 4'!$B$27)*(1-EXP(-'DGL 4'!$B$27*D146))+ ('DGL 4'!$P$17/'DGL 4'!$B$28)*(1-EXP(-'DGL 4'!$B$28*D146))</f>
        <v>2.7178340579315031E-6</v>
      </c>
      <c r="P146" s="21">
        <f>(O146+Systeme!$AA$20)/Systeme!$AA$17</f>
        <v>2.7178340579315033E-17</v>
      </c>
    </row>
    <row r="147" spans="1:16" x14ac:dyDescent="0.25">
      <c r="A147" s="4">
        <f t="shared" si="5"/>
        <v>145</v>
      </c>
      <c r="D147" s="19">
        <f>A147*0.001 *Systeme!$G$4</f>
        <v>72.5</v>
      </c>
      <c r="F147" s="8">
        <f>('DGL 4'!$P$3/'DGL 4'!$B$26)*(1-EXP(-'DGL 4'!$B$26*D147)) + ('DGL 4'!$P$4/'DGL 4'!$B$27)*(1-EXP(-'DGL 4'!$B$27*D147))+ ('DGL 4'!$P$5/'DGL 4'!$B$28)*(1-EXP(-'DGL 4'!$B$28*D147))</f>
        <v>-9.8039243409725874</v>
      </c>
      <c r="G147" s="21">
        <f>(F147+Systeme!$C$20)/Systeme!$C$17</f>
        <v>0.98039215131805491</v>
      </c>
      <c r="I147" s="8">
        <f>('DGL 4'!$P$7/'DGL 4'!$B$26)*(1-EXP(-'DGL 4'!$B$26*D147)) + ('DGL 4'!$P$8/'DGL 4'!$B$27)*(1-EXP(-'DGL 4'!$B$27*D147))+ ('DGL 4'!$P$9/'DGL 4'!$B$28)*(1-EXP(-'DGL 4'!$B$28*D147))</f>
        <v>9.8039215054911963</v>
      </c>
      <c r="J147" s="21">
        <f>(I147+Systeme!$K$20)/Systeme!$K$17</f>
        <v>9.8039215054911959E-3</v>
      </c>
      <c r="L147" s="8">
        <f t="shared" si="4"/>
        <v>9.8039250350414171E-8</v>
      </c>
      <c r="M147" s="21">
        <f>(L147+Systeme!$S$20)/Systeme!$S$17</f>
        <v>9.8039250350414166E-11</v>
      </c>
      <c r="O147" s="8">
        <f>('DGL 4'!$P$15/'DGL 4'!$B$26)*(1-EXP(-'DGL 4'!$B$26*D147)) + ('DGL 4'!$P$16/'DGL 4'!$B$27)*(1-EXP(-'DGL 4'!$B$27*D147))+ ('DGL 4'!$P$17/'DGL 4'!$B$28)*(1-EXP(-'DGL 4'!$B$28*D147))</f>
        <v>2.7374421406665554E-6</v>
      </c>
      <c r="P147" s="21">
        <f>(O147+Systeme!$AA$20)/Systeme!$AA$17</f>
        <v>2.7374421406665555E-17</v>
      </c>
    </row>
    <row r="148" spans="1:16" x14ac:dyDescent="0.25">
      <c r="A148" s="4">
        <f t="shared" si="5"/>
        <v>146</v>
      </c>
      <c r="D148" s="19">
        <f>A148*0.001 *Systeme!$G$4</f>
        <v>73</v>
      </c>
      <c r="F148" s="8">
        <f>('DGL 4'!$P$3/'DGL 4'!$B$26)*(1-EXP(-'DGL 4'!$B$26*D148)) + ('DGL 4'!$P$4/'DGL 4'!$B$27)*(1-EXP(-'DGL 4'!$B$27*D148))+ ('DGL 4'!$P$5/'DGL 4'!$B$28)*(1-EXP(-'DGL 4'!$B$28*D148))</f>
        <v>-9.8039243601961967</v>
      </c>
      <c r="G148" s="21">
        <f>(F148+Systeme!$C$20)/Systeme!$C$17</f>
        <v>0.98039215127960755</v>
      </c>
      <c r="I148" s="8">
        <f>('DGL 4'!$P$7/'DGL 4'!$B$26)*(1-EXP(-'DGL 4'!$B$26*D148)) + ('DGL 4'!$P$8/'DGL 4'!$B$27)*(1-EXP(-'DGL 4'!$B$27*D148))+ ('DGL 4'!$P$9/'DGL 4'!$B$28)*(1-EXP(-'DGL 4'!$B$28*D148))</f>
        <v>9.8039215051067234</v>
      </c>
      <c r="J148" s="21">
        <f>(I148+Systeme!$K$20)/Systeme!$K$17</f>
        <v>9.803921505106724E-3</v>
      </c>
      <c r="L148" s="8">
        <f t="shared" si="4"/>
        <v>9.8039249884334715E-8</v>
      </c>
      <c r="M148" s="21">
        <f>(L148+Systeme!$S$20)/Systeme!$S$17</f>
        <v>9.8039249884334713E-11</v>
      </c>
      <c r="O148" s="8">
        <f>('DGL 4'!$P$15/'DGL 4'!$B$26)*(1-EXP(-'DGL 4'!$B$26*D148)) + ('DGL 4'!$P$16/'DGL 4'!$B$27)*(1-EXP(-'DGL 4'!$B$27*D148))+ ('DGL 4'!$P$17/'DGL 4'!$B$28)*(1-EXP(-'DGL 4'!$B$28*D148))</f>
        <v>2.7570502234016086E-6</v>
      </c>
      <c r="P148" s="21">
        <f>(O148+Systeme!$AA$20)/Systeme!$AA$17</f>
        <v>2.7570502234016086E-17</v>
      </c>
    </row>
    <row r="149" spans="1:16" x14ac:dyDescent="0.25">
      <c r="A149" s="4">
        <f t="shared" si="5"/>
        <v>147</v>
      </c>
      <c r="D149" s="19">
        <f>A149*0.001 *Systeme!$G$4</f>
        <v>73.5</v>
      </c>
      <c r="F149" s="8">
        <f>('DGL 4'!$P$3/'DGL 4'!$B$26)*(1-EXP(-'DGL 4'!$B$26*D149)) + ('DGL 4'!$P$4/'DGL 4'!$B$27)*(1-EXP(-'DGL 4'!$B$27*D149))+ ('DGL 4'!$P$5/'DGL 4'!$B$28)*(1-EXP(-'DGL 4'!$B$28*D149))</f>
        <v>-9.8039243794198079</v>
      </c>
      <c r="G149" s="21">
        <f>(F149+Systeme!$C$20)/Systeme!$C$17</f>
        <v>0.98039215124116041</v>
      </c>
      <c r="I149" s="8">
        <f>('DGL 4'!$P$7/'DGL 4'!$B$26)*(1-EXP(-'DGL 4'!$B$26*D149)) + ('DGL 4'!$P$8/'DGL 4'!$B$27)*(1-EXP(-'DGL 4'!$B$27*D149))+ ('DGL 4'!$P$9/'DGL 4'!$B$28)*(1-EXP(-'DGL 4'!$B$28*D149))</f>
        <v>9.8039215047222523</v>
      </c>
      <c r="J149" s="21">
        <f>(I149+Systeme!$K$20)/Systeme!$K$17</f>
        <v>9.803921504722252E-3</v>
      </c>
      <c r="L149" s="8">
        <f t="shared" si="4"/>
        <v>9.8039249418254412E-8</v>
      </c>
      <c r="M149" s="21">
        <f>(L149+Systeme!$S$20)/Systeme!$S$17</f>
        <v>9.8039249418254407E-11</v>
      </c>
      <c r="O149" s="8">
        <f>('DGL 4'!$P$15/'DGL 4'!$B$26)*(1-EXP(-'DGL 4'!$B$26*D149)) + ('DGL 4'!$P$16/'DGL 4'!$B$27)*(1-EXP(-'DGL 4'!$B$27*D149))+ ('DGL 4'!$P$17/'DGL 4'!$B$28)*(1-EXP(-'DGL 4'!$B$28*D149))</f>
        <v>2.7766583061366626E-6</v>
      </c>
      <c r="P149" s="21">
        <f>(O149+Systeme!$AA$20)/Systeme!$AA$17</f>
        <v>2.7766583061366626E-17</v>
      </c>
    </row>
    <row r="150" spans="1:16" x14ac:dyDescent="0.25">
      <c r="A150" s="4">
        <f t="shared" si="5"/>
        <v>148</v>
      </c>
      <c r="D150" s="19">
        <f>A150*0.001 *Systeme!$G$4</f>
        <v>74</v>
      </c>
      <c r="F150" s="8">
        <f>('DGL 4'!$P$3/'DGL 4'!$B$26)*(1-EXP(-'DGL 4'!$B$26*D150)) + ('DGL 4'!$P$4/'DGL 4'!$B$27)*(1-EXP(-'DGL 4'!$B$27*D150))+ ('DGL 4'!$P$5/'DGL 4'!$B$28)*(1-EXP(-'DGL 4'!$B$28*D150))</f>
        <v>-9.803924398643419</v>
      </c>
      <c r="G150" s="21">
        <f>(F150+Systeme!$C$20)/Systeme!$C$17</f>
        <v>0.98039215120271317</v>
      </c>
      <c r="I150" s="8">
        <f>('DGL 4'!$P$7/'DGL 4'!$B$26)*(1-EXP(-'DGL 4'!$B$26*D150)) + ('DGL 4'!$P$8/'DGL 4'!$B$27)*(1-EXP(-'DGL 4'!$B$27*D150))+ ('DGL 4'!$P$9/'DGL 4'!$B$28)*(1-EXP(-'DGL 4'!$B$28*D150))</f>
        <v>9.8039215043377794</v>
      </c>
      <c r="J150" s="21">
        <f>(I150+Systeme!$K$20)/Systeme!$K$17</f>
        <v>9.80392150433778E-3</v>
      </c>
      <c r="L150" s="8">
        <f t="shared" si="4"/>
        <v>9.8039250728530102E-8</v>
      </c>
      <c r="M150" s="21">
        <f>(L150+Systeme!$S$20)/Systeme!$S$17</f>
        <v>9.8039250728530107E-11</v>
      </c>
      <c r="O150" s="8">
        <f>('DGL 4'!$P$15/'DGL 4'!$B$26)*(1-EXP(-'DGL 4'!$B$26*D150)) + ('DGL 4'!$P$16/'DGL 4'!$B$27)*(1-EXP(-'DGL 4'!$B$27*D150))+ ('DGL 4'!$P$17/'DGL 4'!$B$28)*(1-EXP(-'DGL 4'!$B$28*D150))</f>
        <v>2.7962663888717175E-6</v>
      </c>
      <c r="P150" s="21">
        <f>(O150+Systeme!$AA$20)/Systeme!$AA$17</f>
        <v>2.7962663888717175E-17</v>
      </c>
    </row>
    <row r="151" spans="1:16" x14ac:dyDescent="0.25">
      <c r="A151" s="4">
        <f t="shared" si="5"/>
        <v>149</v>
      </c>
      <c r="D151" s="19">
        <f>A151*0.001 *Systeme!$G$4</f>
        <v>74.5</v>
      </c>
      <c r="F151" s="8">
        <f>('DGL 4'!$P$3/'DGL 4'!$B$26)*(1-EXP(-'DGL 4'!$B$26*D151)) + ('DGL 4'!$P$4/'DGL 4'!$B$27)*(1-EXP(-'DGL 4'!$B$27*D151))+ ('DGL 4'!$P$5/'DGL 4'!$B$28)*(1-EXP(-'DGL 4'!$B$28*D151))</f>
        <v>-9.8039244178670302</v>
      </c>
      <c r="G151" s="21">
        <f>(F151+Systeme!$C$20)/Systeme!$C$17</f>
        <v>0.98039215116426592</v>
      </c>
      <c r="I151" s="8">
        <f>('DGL 4'!$P$7/'DGL 4'!$B$26)*(1-EXP(-'DGL 4'!$B$26*D151)) + ('DGL 4'!$P$8/'DGL 4'!$B$27)*(1-EXP(-'DGL 4'!$B$27*D151))+ ('DGL 4'!$P$9/'DGL 4'!$B$28)*(1-EXP(-'DGL 4'!$B$28*D151))</f>
        <v>9.8039215039533065</v>
      </c>
      <c r="J151" s="21">
        <f>(I151+Systeme!$K$20)/Systeme!$K$17</f>
        <v>9.8039215039533063E-3</v>
      </c>
      <c r="L151" s="8">
        <f t="shared" si="4"/>
        <v>9.8039252038805368E-8</v>
      </c>
      <c r="M151" s="21">
        <f>(L151+Systeme!$S$20)/Systeme!$S$17</f>
        <v>9.8039252038805368E-11</v>
      </c>
      <c r="O151" s="8">
        <f>('DGL 4'!$P$15/'DGL 4'!$B$26)*(1-EXP(-'DGL 4'!$B$26*D151)) + ('DGL 4'!$P$16/'DGL 4'!$B$27)*(1-EXP(-'DGL 4'!$B$27*D151))+ ('DGL 4'!$P$17/'DGL 4'!$B$28)*(1-EXP(-'DGL 4'!$B$28*D151))</f>
        <v>2.8158744716067727E-6</v>
      </c>
      <c r="P151" s="21">
        <f>(O151+Systeme!$AA$20)/Systeme!$AA$17</f>
        <v>2.8158744716067725E-17</v>
      </c>
    </row>
    <row r="152" spans="1:16" x14ac:dyDescent="0.25">
      <c r="A152" s="4">
        <f t="shared" si="5"/>
        <v>150</v>
      </c>
      <c r="D152" s="19">
        <f>A152*0.001 *Systeme!$G$4</f>
        <v>75</v>
      </c>
      <c r="F152" s="8">
        <f>('DGL 4'!$P$3/'DGL 4'!$B$26)*(1-EXP(-'DGL 4'!$B$26*D152)) + ('DGL 4'!$P$4/'DGL 4'!$B$27)*(1-EXP(-'DGL 4'!$B$27*D152))+ ('DGL 4'!$P$5/'DGL 4'!$B$28)*(1-EXP(-'DGL 4'!$B$28*D152))</f>
        <v>-9.8039244370906395</v>
      </c>
      <c r="G152" s="21">
        <f>(F152+Systeme!$C$20)/Systeme!$C$17</f>
        <v>0.98039215112581868</v>
      </c>
      <c r="I152" s="8">
        <f>('DGL 4'!$P$7/'DGL 4'!$B$26)*(1-EXP(-'DGL 4'!$B$26*D152)) + ('DGL 4'!$P$8/'DGL 4'!$B$27)*(1-EXP(-'DGL 4'!$B$27*D152))+ ('DGL 4'!$P$9/'DGL 4'!$B$28)*(1-EXP(-'DGL 4'!$B$28*D152))</f>
        <v>9.8039215035688354</v>
      </c>
      <c r="J152" s="21">
        <f>(I152+Systeme!$K$20)/Systeme!$K$17</f>
        <v>9.8039215035688361E-3</v>
      </c>
      <c r="L152" s="8">
        <f t="shared" si="4"/>
        <v>9.8039249796366108E-8</v>
      </c>
      <c r="M152" s="21">
        <f>(L152+Systeme!$S$20)/Systeme!$S$17</f>
        <v>9.803924979636611E-11</v>
      </c>
      <c r="O152" s="8">
        <f>('DGL 4'!$P$15/'DGL 4'!$B$26)*(1-EXP(-'DGL 4'!$B$26*D152)) + ('DGL 4'!$P$16/'DGL 4'!$B$27)*(1-EXP(-'DGL 4'!$B$27*D152))+ ('DGL 4'!$P$17/'DGL 4'!$B$28)*(1-EXP(-'DGL 4'!$B$28*D152))</f>
        <v>2.8354825543418289E-6</v>
      </c>
      <c r="P152" s="21">
        <f>(O152+Systeme!$AA$20)/Systeme!$AA$17</f>
        <v>2.8354825543418287E-17</v>
      </c>
    </row>
    <row r="153" spans="1:16" x14ac:dyDescent="0.25">
      <c r="A153" s="4">
        <f t="shared" si="5"/>
        <v>151</v>
      </c>
      <c r="D153" s="19">
        <f>A153*0.001 *Systeme!$G$4</f>
        <v>75.5</v>
      </c>
      <c r="F153" s="8">
        <f>('DGL 4'!$P$3/'DGL 4'!$B$26)*(1-EXP(-'DGL 4'!$B$26*D153)) + ('DGL 4'!$P$4/'DGL 4'!$B$27)*(1-EXP(-'DGL 4'!$B$27*D153))+ ('DGL 4'!$P$5/'DGL 4'!$B$28)*(1-EXP(-'DGL 4'!$B$28*D153))</f>
        <v>-9.8039244563142507</v>
      </c>
      <c r="G153" s="21">
        <f>(F153+Systeme!$C$20)/Systeme!$C$17</f>
        <v>0.98039215108737154</v>
      </c>
      <c r="I153" s="8">
        <f>('DGL 4'!$P$7/'DGL 4'!$B$26)*(1-EXP(-'DGL 4'!$B$26*D153)) + ('DGL 4'!$P$8/'DGL 4'!$B$27)*(1-EXP(-'DGL 4'!$B$27*D153))+ ('DGL 4'!$P$9/'DGL 4'!$B$28)*(1-EXP(-'DGL 4'!$B$28*D153))</f>
        <v>9.8039215031843625</v>
      </c>
      <c r="J153" s="21">
        <f>(I153+Systeme!$K$20)/Systeme!$K$17</f>
        <v>9.8039215031843624E-3</v>
      </c>
      <c r="L153" s="8">
        <f t="shared" si="4"/>
        <v>9.8039251106640527E-8</v>
      </c>
      <c r="M153" s="21">
        <f>(L153+Systeme!$S$20)/Systeme!$S$17</f>
        <v>9.8039251106640531E-11</v>
      </c>
      <c r="O153" s="8">
        <f>('DGL 4'!$P$15/'DGL 4'!$B$26)*(1-EXP(-'DGL 4'!$B$26*D153)) + ('DGL 4'!$P$16/'DGL 4'!$B$27)*(1-EXP(-'DGL 4'!$B$27*D153))+ ('DGL 4'!$P$17/'DGL 4'!$B$28)*(1-EXP(-'DGL 4'!$B$28*D153))</f>
        <v>2.855090637076885E-6</v>
      </c>
      <c r="P153" s="21">
        <f>(O153+Systeme!$AA$20)/Systeme!$AA$17</f>
        <v>2.8550906370768848E-17</v>
      </c>
    </row>
    <row r="154" spans="1:16" x14ac:dyDescent="0.25">
      <c r="A154" s="4">
        <f t="shared" si="5"/>
        <v>152</v>
      </c>
      <c r="D154" s="19">
        <f>A154*0.001 *Systeme!$G$4</f>
        <v>76</v>
      </c>
      <c r="F154" s="8">
        <f>('DGL 4'!$P$3/'DGL 4'!$B$26)*(1-EXP(-'DGL 4'!$B$26*D154)) + ('DGL 4'!$P$4/'DGL 4'!$B$27)*(1-EXP(-'DGL 4'!$B$27*D154))+ ('DGL 4'!$P$5/'DGL 4'!$B$28)*(1-EXP(-'DGL 4'!$B$28*D154))</f>
        <v>-9.8039244755378618</v>
      </c>
      <c r="G154" s="21">
        <f>(F154+Systeme!$C$20)/Systeme!$C$17</f>
        <v>0.98039215104892419</v>
      </c>
      <c r="I154" s="8">
        <f>('DGL 4'!$P$7/'DGL 4'!$B$26)*(1-EXP(-'DGL 4'!$B$26*D154)) + ('DGL 4'!$P$8/'DGL 4'!$B$27)*(1-EXP(-'DGL 4'!$B$27*D154))+ ('DGL 4'!$P$9/'DGL 4'!$B$28)*(1-EXP(-'DGL 4'!$B$28*D154))</f>
        <v>9.8039215027998914</v>
      </c>
      <c r="J154" s="21">
        <f>(I154+Systeme!$K$20)/Systeme!$K$17</f>
        <v>9.8039215027998922E-3</v>
      </c>
      <c r="L154" s="8">
        <f t="shared" si="4"/>
        <v>9.8039250640557684E-8</v>
      </c>
      <c r="M154" s="21">
        <f>(L154+Systeme!$S$20)/Systeme!$S$17</f>
        <v>9.8039250640557679E-11</v>
      </c>
      <c r="O154" s="8">
        <f>('DGL 4'!$P$15/'DGL 4'!$B$26)*(1-EXP(-'DGL 4'!$B$26*D154)) + ('DGL 4'!$P$16/'DGL 4'!$B$27)*(1-EXP(-'DGL 4'!$B$27*D154))+ ('DGL 4'!$P$17/'DGL 4'!$B$28)*(1-EXP(-'DGL 4'!$B$28*D154))</f>
        <v>2.8746987198119415E-6</v>
      </c>
      <c r="P154" s="21">
        <f>(O154+Systeme!$AA$20)/Systeme!$AA$17</f>
        <v>2.8746987198119416E-17</v>
      </c>
    </row>
    <row r="155" spans="1:16" x14ac:dyDescent="0.25">
      <c r="A155" s="4">
        <f t="shared" si="5"/>
        <v>153</v>
      </c>
      <c r="D155" s="19">
        <f>A155*0.001 *Systeme!$G$4</f>
        <v>76.5</v>
      </c>
      <c r="F155" s="8">
        <f>('DGL 4'!$P$3/'DGL 4'!$B$26)*(1-EXP(-'DGL 4'!$B$26*D155)) + ('DGL 4'!$P$4/'DGL 4'!$B$27)*(1-EXP(-'DGL 4'!$B$27*D155))+ ('DGL 4'!$P$5/'DGL 4'!$B$28)*(1-EXP(-'DGL 4'!$B$28*D155))</f>
        <v>-9.803924494761473</v>
      </c>
      <c r="G155" s="21">
        <f>(F155+Systeme!$C$20)/Systeme!$C$17</f>
        <v>0.98039215101047705</v>
      </c>
      <c r="I155" s="8">
        <f>('DGL 4'!$P$7/'DGL 4'!$B$26)*(1-EXP(-'DGL 4'!$B$26*D155)) + ('DGL 4'!$P$8/'DGL 4'!$B$27)*(1-EXP(-'DGL 4'!$B$27*D155))+ ('DGL 4'!$P$9/'DGL 4'!$B$28)*(1-EXP(-'DGL 4'!$B$28*D155))</f>
        <v>9.8039215024154185</v>
      </c>
      <c r="J155" s="21">
        <f>(I155+Systeme!$K$20)/Systeme!$K$17</f>
        <v>9.8039215024154185E-3</v>
      </c>
      <c r="L155" s="8">
        <f t="shared" si="4"/>
        <v>9.8039251950831679E-8</v>
      </c>
      <c r="M155" s="21">
        <f>(L155+Systeme!$S$20)/Systeme!$S$17</f>
        <v>9.8039251950831673E-11</v>
      </c>
      <c r="O155" s="8">
        <f>('DGL 4'!$P$15/'DGL 4'!$B$26)*(1-EXP(-'DGL 4'!$B$26*D155)) + ('DGL 4'!$P$16/'DGL 4'!$B$27)*(1-EXP(-'DGL 4'!$B$27*D155))+ ('DGL 4'!$P$17/'DGL 4'!$B$28)*(1-EXP(-'DGL 4'!$B$28*D155))</f>
        <v>2.8943068025469981E-6</v>
      </c>
      <c r="P155" s="21">
        <f>(O155+Systeme!$AA$20)/Systeme!$AA$17</f>
        <v>2.8943068025469978E-17</v>
      </c>
    </row>
    <row r="156" spans="1:16" x14ac:dyDescent="0.25">
      <c r="A156" s="4">
        <f t="shared" si="5"/>
        <v>154</v>
      </c>
      <c r="D156" s="19">
        <f>A156*0.001 *Systeme!$G$4</f>
        <v>77</v>
      </c>
      <c r="F156" s="8">
        <f>('DGL 4'!$P$3/'DGL 4'!$B$26)*(1-EXP(-'DGL 4'!$B$26*D156)) + ('DGL 4'!$P$4/'DGL 4'!$B$27)*(1-EXP(-'DGL 4'!$B$27*D156))+ ('DGL 4'!$P$5/'DGL 4'!$B$28)*(1-EXP(-'DGL 4'!$B$28*D156))</f>
        <v>-9.8039245139850824</v>
      </c>
      <c r="G156" s="21">
        <f>(F156+Systeme!$C$20)/Systeme!$C$17</f>
        <v>0.98039215097202992</v>
      </c>
      <c r="I156" s="8">
        <f>('DGL 4'!$P$7/'DGL 4'!$B$26)*(1-EXP(-'DGL 4'!$B$26*D156)) + ('DGL 4'!$P$8/'DGL 4'!$B$27)*(1-EXP(-'DGL 4'!$B$27*D156))+ ('DGL 4'!$P$9/'DGL 4'!$B$28)*(1-EXP(-'DGL 4'!$B$28*D156))</f>
        <v>9.8039215020309456</v>
      </c>
      <c r="J156" s="21">
        <f>(I156+Systeme!$K$20)/Systeme!$K$17</f>
        <v>9.8039215020309448E-3</v>
      </c>
      <c r="L156" s="8">
        <f t="shared" si="4"/>
        <v>9.8039251484747988E-8</v>
      </c>
      <c r="M156" s="21">
        <f>(L156+Systeme!$S$20)/Systeme!$S$17</f>
        <v>9.8039251484747994E-11</v>
      </c>
      <c r="O156" s="8">
        <f>('DGL 4'!$P$15/'DGL 4'!$B$26)*(1-EXP(-'DGL 4'!$B$26*D156)) + ('DGL 4'!$P$16/'DGL 4'!$B$27)*(1-EXP(-'DGL 4'!$B$27*D156))+ ('DGL 4'!$P$17/'DGL 4'!$B$28)*(1-EXP(-'DGL 4'!$B$28*D156))</f>
        <v>2.9139148852820555E-6</v>
      </c>
      <c r="P156" s="21">
        <f>(O156+Systeme!$AA$20)/Systeme!$AA$17</f>
        <v>2.9139148852820552E-17</v>
      </c>
    </row>
    <row r="157" spans="1:16" x14ac:dyDescent="0.25">
      <c r="A157" s="4">
        <f t="shared" si="5"/>
        <v>155</v>
      </c>
      <c r="D157" s="19">
        <f>A157*0.001 *Systeme!$G$4</f>
        <v>77.5</v>
      </c>
      <c r="F157" s="8">
        <f>('DGL 4'!$P$3/'DGL 4'!$B$26)*(1-EXP(-'DGL 4'!$B$26*D157)) + ('DGL 4'!$P$4/'DGL 4'!$B$27)*(1-EXP(-'DGL 4'!$B$27*D157))+ ('DGL 4'!$P$5/'DGL 4'!$B$28)*(1-EXP(-'DGL 4'!$B$28*D157))</f>
        <v>-9.8039245332086935</v>
      </c>
      <c r="G157" s="21">
        <f>(F157+Systeme!$C$20)/Systeme!$C$17</f>
        <v>0.98039215093358256</v>
      </c>
      <c r="I157" s="8">
        <f>('DGL 4'!$P$7/'DGL 4'!$B$26)*(1-EXP(-'DGL 4'!$B$26*D157)) + ('DGL 4'!$P$8/'DGL 4'!$B$27)*(1-EXP(-'DGL 4'!$B$27*D157))+ ('DGL 4'!$P$9/'DGL 4'!$B$28)*(1-EXP(-'DGL 4'!$B$28*D157))</f>
        <v>9.8039215016464745</v>
      </c>
      <c r="J157" s="21">
        <f>(I157+Systeme!$K$20)/Systeme!$K$17</f>
        <v>9.8039215016464745E-3</v>
      </c>
      <c r="L157" s="8">
        <f t="shared" si="4"/>
        <v>9.8039251018664721E-8</v>
      </c>
      <c r="M157" s="21">
        <f>(L157+Systeme!$S$20)/Systeme!$S$17</f>
        <v>9.8039251018664715E-11</v>
      </c>
      <c r="O157" s="8">
        <f>('DGL 4'!$P$15/'DGL 4'!$B$26)*(1-EXP(-'DGL 4'!$B$26*D157)) + ('DGL 4'!$P$16/'DGL 4'!$B$27)*(1-EXP(-'DGL 4'!$B$27*D157))+ ('DGL 4'!$P$17/'DGL 4'!$B$28)*(1-EXP(-'DGL 4'!$B$28*D157))</f>
        <v>2.9335229680171124E-6</v>
      </c>
      <c r="P157" s="21">
        <f>(O157+Systeme!$AA$20)/Systeme!$AA$17</f>
        <v>2.9335229680171126E-17</v>
      </c>
    </row>
    <row r="158" spans="1:16" x14ac:dyDescent="0.25">
      <c r="A158" s="4">
        <f t="shared" si="5"/>
        <v>156</v>
      </c>
      <c r="D158" s="19">
        <f>A158*0.001 *Systeme!$G$4</f>
        <v>78</v>
      </c>
      <c r="F158" s="8">
        <f>('DGL 4'!$P$3/'DGL 4'!$B$26)*(1-EXP(-'DGL 4'!$B$26*D158)) + ('DGL 4'!$P$4/'DGL 4'!$B$27)*(1-EXP(-'DGL 4'!$B$27*D158))+ ('DGL 4'!$P$5/'DGL 4'!$B$28)*(1-EXP(-'DGL 4'!$B$28*D158))</f>
        <v>-9.8039245524323047</v>
      </c>
      <c r="G158" s="21">
        <f>(F158+Systeme!$C$20)/Systeme!$C$17</f>
        <v>0.98039215089513543</v>
      </c>
      <c r="I158" s="8">
        <f>('DGL 4'!$P$7/'DGL 4'!$B$26)*(1-EXP(-'DGL 4'!$B$26*D158)) + ('DGL 4'!$P$8/'DGL 4'!$B$27)*(1-EXP(-'DGL 4'!$B$27*D158))+ ('DGL 4'!$P$9/'DGL 4'!$B$28)*(1-EXP(-'DGL 4'!$B$28*D158))</f>
        <v>9.8039215012620016</v>
      </c>
      <c r="J158" s="21">
        <f>(I158+Systeme!$K$20)/Systeme!$K$17</f>
        <v>9.8039215012620008E-3</v>
      </c>
      <c r="L158" s="8">
        <f t="shared" si="4"/>
        <v>9.8039252328937446E-8</v>
      </c>
      <c r="M158" s="21">
        <f>(L158+Systeme!$S$20)/Systeme!$S$17</f>
        <v>9.8039252328937443E-11</v>
      </c>
      <c r="O158" s="8">
        <f>('DGL 4'!$P$15/'DGL 4'!$B$26)*(1-EXP(-'DGL 4'!$B$26*D158)) + ('DGL 4'!$P$16/'DGL 4'!$B$27)*(1-EXP(-'DGL 4'!$B$27*D158))+ ('DGL 4'!$P$17/'DGL 4'!$B$28)*(1-EXP(-'DGL 4'!$B$28*D158))</f>
        <v>2.9531310507521703E-6</v>
      </c>
      <c r="P158" s="21">
        <f>(O158+Systeme!$AA$20)/Systeme!$AA$17</f>
        <v>2.9531310507521701E-17</v>
      </c>
    </row>
    <row r="159" spans="1:16" x14ac:dyDescent="0.25">
      <c r="A159" s="4">
        <f t="shared" si="5"/>
        <v>157</v>
      </c>
      <c r="D159" s="19">
        <f>A159*0.001 *Systeme!$G$4</f>
        <v>78.5</v>
      </c>
      <c r="F159" s="8">
        <f>('DGL 4'!$P$3/'DGL 4'!$B$26)*(1-EXP(-'DGL 4'!$B$26*D159)) + ('DGL 4'!$P$4/'DGL 4'!$B$27)*(1-EXP(-'DGL 4'!$B$27*D159))+ ('DGL 4'!$P$5/'DGL 4'!$B$28)*(1-EXP(-'DGL 4'!$B$28*D159))</f>
        <v>-9.8039245716559158</v>
      </c>
      <c r="G159" s="21">
        <f>(F159+Systeme!$C$20)/Systeme!$C$17</f>
        <v>0.98039215085668818</v>
      </c>
      <c r="I159" s="8">
        <f>('DGL 4'!$P$7/'DGL 4'!$B$26)*(1-EXP(-'DGL 4'!$B$26*D159)) + ('DGL 4'!$P$8/'DGL 4'!$B$27)*(1-EXP(-'DGL 4'!$B$27*D159))+ ('DGL 4'!$P$9/'DGL 4'!$B$28)*(1-EXP(-'DGL 4'!$B$28*D159))</f>
        <v>9.8039215008775287</v>
      </c>
      <c r="J159" s="21">
        <f>(I159+Systeme!$K$20)/Systeme!$K$17</f>
        <v>9.8039215008775289E-3</v>
      </c>
      <c r="L159" s="8">
        <f t="shared" si="4"/>
        <v>9.8039253639211018E-8</v>
      </c>
      <c r="M159" s="21">
        <f>(L159+Systeme!$S$20)/Systeme!$S$17</f>
        <v>9.8039253639211024E-11</v>
      </c>
      <c r="O159" s="8">
        <f>('DGL 4'!$P$15/'DGL 4'!$B$26)*(1-EXP(-'DGL 4'!$B$26*D159)) + ('DGL 4'!$P$16/'DGL 4'!$B$27)*(1-EXP(-'DGL 4'!$B$27*D159))+ ('DGL 4'!$P$17/'DGL 4'!$B$28)*(1-EXP(-'DGL 4'!$B$28*D159))</f>
        <v>2.9727391334872272E-6</v>
      </c>
      <c r="P159" s="21">
        <f>(O159+Systeme!$AA$20)/Systeme!$AA$17</f>
        <v>2.9727391334872275E-17</v>
      </c>
    </row>
    <row r="160" spans="1:16" x14ac:dyDescent="0.25">
      <c r="A160" s="4">
        <f t="shared" si="5"/>
        <v>158</v>
      </c>
      <c r="D160" s="19">
        <f>A160*0.001 *Systeme!$G$4</f>
        <v>79</v>
      </c>
      <c r="F160" s="8">
        <f>('DGL 4'!$P$3/'DGL 4'!$B$26)*(1-EXP(-'DGL 4'!$B$26*D160)) + ('DGL 4'!$P$4/'DGL 4'!$B$27)*(1-EXP(-'DGL 4'!$B$27*D160))+ ('DGL 4'!$P$5/'DGL 4'!$B$28)*(1-EXP(-'DGL 4'!$B$28*D160))</f>
        <v>-9.8039245908795252</v>
      </c>
      <c r="G160" s="21">
        <f>(F160+Systeme!$C$20)/Systeme!$C$17</f>
        <v>0.98039215081824094</v>
      </c>
      <c r="I160" s="8">
        <f>('DGL 4'!$P$7/'DGL 4'!$B$26)*(1-EXP(-'DGL 4'!$B$26*D160)) + ('DGL 4'!$P$8/'DGL 4'!$B$27)*(1-EXP(-'DGL 4'!$B$27*D160))+ ('DGL 4'!$P$9/'DGL 4'!$B$28)*(1-EXP(-'DGL 4'!$B$28*D160))</f>
        <v>9.8039215004930576</v>
      </c>
      <c r="J160" s="21">
        <f>(I160+Systeme!$K$20)/Systeme!$K$17</f>
        <v>9.8039215004930569E-3</v>
      </c>
      <c r="L160" s="8">
        <f t="shared" si="4"/>
        <v>9.8039251396770064E-8</v>
      </c>
      <c r="M160" s="21">
        <f>(L160+Systeme!$S$20)/Systeme!$S$17</f>
        <v>9.8039251396770059E-11</v>
      </c>
      <c r="O160" s="8">
        <f>('DGL 4'!$P$15/'DGL 4'!$B$26)*(1-EXP(-'DGL 4'!$B$26*D160)) + ('DGL 4'!$P$16/'DGL 4'!$B$27)*(1-EXP(-'DGL 4'!$B$27*D160))+ ('DGL 4'!$P$17/'DGL 4'!$B$28)*(1-EXP(-'DGL 4'!$B$28*D160))</f>
        <v>2.992347216222285E-6</v>
      </c>
      <c r="P160" s="21">
        <f>(O160+Systeme!$AA$20)/Systeme!$AA$17</f>
        <v>2.9923472162222849E-17</v>
      </c>
    </row>
    <row r="161" spans="1:16" x14ac:dyDescent="0.25">
      <c r="A161" s="4">
        <f t="shared" si="5"/>
        <v>159</v>
      </c>
      <c r="D161" s="19">
        <f>A161*0.001 *Systeme!$G$4</f>
        <v>79.5</v>
      </c>
      <c r="F161" s="8">
        <f>('DGL 4'!$P$3/'DGL 4'!$B$26)*(1-EXP(-'DGL 4'!$B$26*D161)) + ('DGL 4'!$P$4/'DGL 4'!$B$27)*(1-EXP(-'DGL 4'!$B$27*D161))+ ('DGL 4'!$P$5/'DGL 4'!$B$28)*(1-EXP(-'DGL 4'!$B$28*D161))</f>
        <v>-9.8039246101031363</v>
      </c>
      <c r="G161" s="21">
        <f>(F161+Systeme!$C$20)/Systeme!$C$17</f>
        <v>0.98039215077979369</v>
      </c>
      <c r="I161" s="8">
        <f>('DGL 4'!$P$7/'DGL 4'!$B$26)*(1-EXP(-'DGL 4'!$B$26*D161)) + ('DGL 4'!$P$8/'DGL 4'!$B$27)*(1-EXP(-'DGL 4'!$B$27*D161))+ ('DGL 4'!$P$9/'DGL 4'!$B$28)*(1-EXP(-'DGL 4'!$B$28*D161))</f>
        <v>9.8039215001085847</v>
      </c>
      <c r="J161" s="21">
        <f>(I161+Systeme!$K$20)/Systeme!$K$17</f>
        <v>9.8039215001085849E-3</v>
      </c>
      <c r="L161" s="8">
        <f t="shared" si="4"/>
        <v>9.8039252707043213E-8</v>
      </c>
      <c r="M161" s="21">
        <f>(L161+Systeme!$S$20)/Systeme!$S$17</f>
        <v>9.8039252707043213E-11</v>
      </c>
      <c r="O161" s="8">
        <f>('DGL 4'!$P$15/'DGL 4'!$B$26)*(1-EXP(-'DGL 4'!$B$26*D161)) + ('DGL 4'!$P$16/'DGL 4'!$B$27)*(1-EXP(-'DGL 4'!$B$27*D161))+ ('DGL 4'!$P$17/'DGL 4'!$B$28)*(1-EXP(-'DGL 4'!$B$28*D161))</f>
        <v>3.0119552989573424E-6</v>
      </c>
      <c r="P161" s="21">
        <f>(O161+Systeme!$AA$20)/Systeme!$AA$17</f>
        <v>3.0119552989573423E-17</v>
      </c>
    </row>
    <row r="162" spans="1:16" x14ac:dyDescent="0.25">
      <c r="A162" s="4">
        <f t="shared" si="5"/>
        <v>160</v>
      </c>
      <c r="D162" s="19">
        <f>A162*0.001 *Systeme!$G$4</f>
        <v>80</v>
      </c>
      <c r="F162" s="8">
        <f>('DGL 4'!$P$3/'DGL 4'!$B$26)*(1-EXP(-'DGL 4'!$B$26*D162)) + ('DGL 4'!$P$4/'DGL 4'!$B$27)*(1-EXP(-'DGL 4'!$B$27*D162))+ ('DGL 4'!$P$5/'DGL 4'!$B$28)*(1-EXP(-'DGL 4'!$B$28*D162))</f>
        <v>-9.8039246293267475</v>
      </c>
      <c r="G162" s="21">
        <f>(F162+Systeme!$C$20)/Systeme!$C$17</f>
        <v>0.98039215074134656</v>
      </c>
      <c r="I162" s="8">
        <f>('DGL 4'!$P$7/'DGL 4'!$B$26)*(1-EXP(-'DGL 4'!$B$26*D162)) + ('DGL 4'!$P$8/'DGL 4'!$B$27)*(1-EXP(-'DGL 4'!$B$27*D162))+ ('DGL 4'!$P$9/'DGL 4'!$B$28)*(1-EXP(-'DGL 4'!$B$28*D162))</f>
        <v>9.8039214997241135</v>
      </c>
      <c r="J162" s="21">
        <f>(I162+Systeme!$K$20)/Systeme!$K$17</f>
        <v>9.8039214997241129E-3</v>
      </c>
      <c r="L162" s="8">
        <f t="shared" si="4"/>
        <v>9.8039252240958675E-8</v>
      </c>
      <c r="M162" s="21">
        <f>(L162+Systeme!$S$20)/Systeme!$S$17</f>
        <v>9.8039252240958681E-11</v>
      </c>
      <c r="O162" s="8">
        <f>('DGL 4'!$P$15/'DGL 4'!$B$26)*(1-EXP(-'DGL 4'!$B$26*D162)) + ('DGL 4'!$P$16/'DGL 4'!$B$27)*(1-EXP(-'DGL 4'!$B$27*D162))+ ('DGL 4'!$P$17/'DGL 4'!$B$28)*(1-EXP(-'DGL 4'!$B$28*D162))</f>
        <v>3.0315633816924007E-6</v>
      </c>
      <c r="P162" s="21">
        <f>(O162+Systeme!$AA$20)/Systeme!$AA$17</f>
        <v>3.0315633816924009E-17</v>
      </c>
    </row>
    <row r="163" spans="1:16" x14ac:dyDescent="0.25">
      <c r="A163" s="4">
        <f t="shared" si="5"/>
        <v>161</v>
      </c>
      <c r="D163" s="19">
        <f>A163*0.001 *Systeme!$G$4</f>
        <v>80.5</v>
      </c>
      <c r="F163" s="8">
        <f>('DGL 4'!$P$3/'DGL 4'!$B$26)*(1-EXP(-'DGL 4'!$B$26*D163)) + ('DGL 4'!$P$4/'DGL 4'!$B$27)*(1-EXP(-'DGL 4'!$B$27*D163))+ ('DGL 4'!$P$5/'DGL 4'!$B$28)*(1-EXP(-'DGL 4'!$B$28*D163))</f>
        <v>-9.8039246485503586</v>
      </c>
      <c r="G163" s="21">
        <f>(F163+Systeme!$C$20)/Systeme!$C$17</f>
        <v>0.9803921507028992</v>
      </c>
      <c r="I163" s="8">
        <f>('DGL 4'!$P$7/'DGL 4'!$B$26)*(1-EXP(-'DGL 4'!$B$26*D163)) + ('DGL 4'!$P$8/'DGL 4'!$B$27)*(1-EXP(-'DGL 4'!$B$27*D163))+ ('DGL 4'!$P$9/'DGL 4'!$B$28)*(1-EXP(-'DGL 4'!$B$28*D163))</f>
        <v>9.8039214993396406</v>
      </c>
      <c r="J163" s="21">
        <f>(I163+Systeme!$K$20)/Systeme!$K$17</f>
        <v>9.803921499339641E-3</v>
      </c>
      <c r="L163" s="8">
        <f t="shared" si="4"/>
        <v>9.80392535512314E-8</v>
      </c>
      <c r="M163" s="21">
        <f>(L163+Systeme!$S$20)/Systeme!$S$17</f>
        <v>9.8039253551231396E-11</v>
      </c>
      <c r="O163" s="8">
        <f>('DGL 4'!$P$15/'DGL 4'!$B$26)*(1-EXP(-'DGL 4'!$B$26*D163)) + ('DGL 4'!$P$16/'DGL 4'!$B$27)*(1-EXP(-'DGL 4'!$B$27*D163))+ ('DGL 4'!$P$17/'DGL 4'!$B$28)*(1-EXP(-'DGL 4'!$B$28*D163))</f>
        <v>3.0511714644274585E-6</v>
      </c>
      <c r="P163" s="21">
        <f>(O163+Systeme!$AA$20)/Systeme!$AA$17</f>
        <v>3.0511714644274584E-17</v>
      </c>
    </row>
    <row r="164" spans="1:16" x14ac:dyDescent="0.25">
      <c r="A164" s="4">
        <f t="shared" si="5"/>
        <v>162</v>
      </c>
      <c r="D164" s="19">
        <f>A164*0.001 *Systeme!$G$4</f>
        <v>81</v>
      </c>
      <c r="F164" s="8">
        <f>('DGL 4'!$P$3/'DGL 4'!$B$26)*(1-EXP(-'DGL 4'!$B$26*D164)) + ('DGL 4'!$P$4/'DGL 4'!$B$27)*(1-EXP(-'DGL 4'!$B$27*D164))+ ('DGL 4'!$P$5/'DGL 4'!$B$28)*(1-EXP(-'DGL 4'!$B$28*D164))</f>
        <v>-9.803924667773968</v>
      </c>
      <c r="G164" s="21">
        <f>(F164+Systeme!$C$20)/Systeme!$C$17</f>
        <v>0.98039215066445207</v>
      </c>
      <c r="I164" s="8">
        <f>('DGL 4'!$P$7/'DGL 4'!$B$26)*(1-EXP(-'DGL 4'!$B$26*D164)) + ('DGL 4'!$P$8/'DGL 4'!$B$27)*(1-EXP(-'DGL 4'!$B$27*D164))+ ('DGL 4'!$P$9/'DGL 4'!$B$28)*(1-EXP(-'DGL 4'!$B$28*D164))</f>
        <v>9.8039214989551677</v>
      </c>
      <c r="J164" s="21">
        <f>(I164+Systeme!$K$20)/Systeme!$K$17</f>
        <v>9.8039214989551673E-3</v>
      </c>
      <c r="L164" s="8">
        <f t="shared" si="4"/>
        <v>9.8039253085147285E-8</v>
      </c>
      <c r="M164" s="21">
        <f>(L164+Systeme!$S$20)/Systeme!$S$17</f>
        <v>9.803925308514729E-11</v>
      </c>
      <c r="O164" s="8">
        <f>('DGL 4'!$P$15/'DGL 4'!$B$26)*(1-EXP(-'DGL 4'!$B$26*D164)) + ('DGL 4'!$P$16/'DGL 4'!$B$27)*(1-EXP(-'DGL 4'!$B$27*D164))+ ('DGL 4'!$P$17/'DGL 4'!$B$28)*(1-EXP(-'DGL 4'!$B$28*D164))</f>
        <v>3.0707795471625163E-6</v>
      </c>
      <c r="P164" s="21">
        <f>(O164+Systeme!$AA$20)/Systeme!$AA$17</f>
        <v>3.0707795471625164E-17</v>
      </c>
    </row>
    <row r="165" spans="1:16" x14ac:dyDescent="0.25">
      <c r="A165" s="4">
        <f t="shared" si="5"/>
        <v>163</v>
      </c>
      <c r="D165" s="19">
        <f>A165*0.001 *Systeme!$G$4</f>
        <v>81.5</v>
      </c>
      <c r="F165" s="8">
        <f>('DGL 4'!$P$3/'DGL 4'!$B$26)*(1-EXP(-'DGL 4'!$B$26*D165)) + ('DGL 4'!$P$4/'DGL 4'!$B$27)*(1-EXP(-'DGL 4'!$B$27*D165))+ ('DGL 4'!$P$5/'DGL 4'!$B$28)*(1-EXP(-'DGL 4'!$B$28*D165))</f>
        <v>-9.8039246869975791</v>
      </c>
      <c r="G165" s="21">
        <f>(F165+Systeme!$C$20)/Systeme!$C$17</f>
        <v>0.98039215062600493</v>
      </c>
      <c r="I165" s="8">
        <f>('DGL 4'!$P$7/'DGL 4'!$B$26)*(1-EXP(-'DGL 4'!$B$26*D165)) + ('DGL 4'!$P$8/'DGL 4'!$B$27)*(1-EXP(-'DGL 4'!$B$27*D165))+ ('DGL 4'!$P$9/'DGL 4'!$B$28)*(1-EXP(-'DGL 4'!$B$28*D165))</f>
        <v>9.8039214985706966</v>
      </c>
      <c r="J165" s="21">
        <f>(I165+Systeme!$K$20)/Systeme!$K$17</f>
        <v>9.803921498570697E-3</v>
      </c>
      <c r="L165" s="8">
        <f t="shared" si="4"/>
        <v>9.8039252619063171E-8</v>
      </c>
      <c r="M165" s="21">
        <f>(L165+Systeme!$S$20)/Systeme!$S$17</f>
        <v>9.8039252619063172E-11</v>
      </c>
      <c r="O165" s="8">
        <f>('DGL 4'!$P$15/'DGL 4'!$B$26)*(1-EXP(-'DGL 4'!$B$26*D165)) + ('DGL 4'!$P$16/'DGL 4'!$B$27)*(1-EXP(-'DGL 4'!$B$27*D165))+ ('DGL 4'!$P$17/'DGL 4'!$B$28)*(1-EXP(-'DGL 4'!$B$28*D165))</f>
        <v>3.0903876298975741E-6</v>
      </c>
      <c r="P165" s="21">
        <f>(O165+Systeme!$AA$20)/Systeme!$AA$17</f>
        <v>3.0903876298975744E-17</v>
      </c>
    </row>
    <row r="166" spans="1:16" x14ac:dyDescent="0.25">
      <c r="A166" s="4">
        <f t="shared" si="5"/>
        <v>164</v>
      </c>
      <c r="D166" s="19">
        <f>A166*0.001 *Systeme!$G$4</f>
        <v>82</v>
      </c>
      <c r="F166" s="8">
        <f>('DGL 4'!$P$3/'DGL 4'!$B$26)*(1-EXP(-'DGL 4'!$B$26*D166)) + ('DGL 4'!$P$4/'DGL 4'!$B$27)*(1-EXP(-'DGL 4'!$B$27*D166))+ ('DGL 4'!$P$5/'DGL 4'!$B$28)*(1-EXP(-'DGL 4'!$B$28*D166))</f>
        <v>-9.8039247062211903</v>
      </c>
      <c r="G166" s="21">
        <f>(F166+Systeme!$C$20)/Systeme!$C$17</f>
        <v>0.98039215058755758</v>
      </c>
      <c r="I166" s="8">
        <f>('DGL 4'!$P$7/'DGL 4'!$B$26)*(1-EXP(-'DGL 4'!$B$26*D166)) + ('DGL 4'!$P$8/'DGL 4'!$B$27)*(1-EXP(-'DGL 4'!$B$27*D166))+ ('DGL 4'!$P$9/'DGL 4'!$B$28)*(1-EXP(-'DGL 4'!$B$28*D166))</f>
        <v>9.8039214981862237</v>
      </c>
      <c r="J166" s="21">
        <f>(I166+Systeme!$K$20)/Systeme!$K$17</f>
        <v>9.8039214981862233E-3</v>
      </c>
      <c r="L166" s="8">
        <f t="shared" si="4"/>
        <v>9.8039253929335896E-8</v>
      </c>
      <c r="M166" s="21">
        <f>(L166+Systeme!$S$20)/Systeme!$S$17</f>
        <v>9.80392539293359E-11</v>
      </c>
      <c r="O166" s="8">
        <f>('DGL 4'!$P$15/'DGL 4'!$B$26)*(1-EXP(-'DGL 4'!$B$26*D166)) + ('DGL 4'!$P$16/'DGL 4'!$B$27)*(1-EXP(-'DGL 4'!$B$27*D166))+ ('DGL 4'!$P$17/'DGL 4'!$B$28)*(1-EXP(-'DGL 4'!$B$28*D166))</f>
        <v>3.109995712632632E-6</v>
      </c>
      <c r="P166" s="21">
        <f>(O166+Systeme!$AA$20)/Systeme!$AA$17</f>
        <v>3.1099957126326318E-17</v>
      </c>
    </row>
    <row r="167" spans="1:16" x14ac:dyDescent="0.25">
      <c r="A167" s="4">
        <f t="shared" si="5"/>
        <v>165</v>
      </c>
      <c r="D167" s="19">
        <f>A167*0.001 *Systeme!$G$4</f>
        <v>82.5</v>
      </c>
      <c r="F167" s="8">
        <f>('DGL 4'!$P$3/'DGL 4'!$B$26)*(1-EXP(-'DGL 4'!$B$26*D167)) + ('DGL 4'!$P$4/'DGL 4'!$B$27)*(1-EXP(-'DGL 4'!$B$27*D167))+ ('DGL 4'!$P$5/'DGL 4'!$B$28)*(1-EXP(-'DGL 4'!$B$28*D167))</f>
        <v>-9.8039247254448014</v>
      </c>
      <c r="G167" s="21">
        <f>(F167+Systeme!$C$20)/Systeme!$C$17</f>
        <v>0.98039215054911044</v>
      </c>
      <c r="I167" s="8">
        <f>('DGL 4'!$P$7/'DGL 4'!$B$26)*(1-EXP(-'DGL 4'!$B$26*D167)) + ('DGL 4'!$P$8/'DGL 4'!$B$27)*(1-EXP(-'DGL 4'!$B$27*D167))+ ('DGL 4'!$P$9/'DGL 4'!$B$28)*(1-EXP(-'DGL 4'!$B$28*D167))</f>
        <v>9.8039214978017526</v>
      </c>
      <c r="J167" s="21">
        <f>(I167+Systeme!$K$20)/Systeme!$K$17</f>
        <v>9.8039214978017531E-3</v>
      </c>
      <c r="L167" s="8">
        <f t="shared" si="4"/>
        <v>9.8039253463251358E-8</v>
      </c>
      <c r="M167" s="21">
        <f>(L167+Systeme!$S$20)/Systeme!$S$17</f>
        <v>9.8039253463251355E-11</v>
      </c>
      <c r="O167" s="8">
        <f>('DGL 4'!$P$15/'DGL 4'!$B$26)*(1-EXP(-'DGL 4'!$B$26*D167)) + ('DGL 4'!$P$16/'DGL 4'!$B$27)*(1-EXP(-'DGL 4'!$B$27*D167))+ ('DGL 4'!$P$17/'DGL 4'!$B$28)*(1-EXP(-'DGL 4'!$B$28*D167))</f>
        <v>3.1296037953676902E-6</v>
      </c>
      <c r="P167" s="21">
        <f>(O167+Systeme!$AA$20)/Systeme!$AA$17</f>
        <v>3.1296037953676905E-17</v>
      </c>
    </row>
    <row r="168" spans="1:16" x14ac:dyDescent="0.25">
      <c r="A168" s="4">
        <f t="shared" si="5"/>
        <v>166</v>
      </c>
      <c r="D168" s="19">
        <f>A168*0.001 *Systeme!$G$4</f>
        <v>83</v>
      </c>
      <c r="F168" s="8">
        <f>('DGL 4'!$P$3/'DGL 4'!$B$26)*(1-EXP(-'DGL 4'!$B$26*D168)) + ('DGL 4'!$P$4/'DGL 4'!$B$27)*(1-EXP(-'DGL 4'!$B$27*D168))+ ('DGL 4'!$P$5/'DGL 4'!$B$28)*(1-EXP(-'DGL 4'!$B$28*D168))</f>
        <v>-9.8039247446684108</v>
      </c>
      <c r="G168" s="21">
        <f>(F168+Systeme!$C$20)/Systeme!$C$17</f>
        <v>0.9803921505106632</v>
      </c>
      <c r="I168" s="8">
        <f>('DGL 4'!$P$7/'DGL 4'!$B$26)*(1-EXP(-'DGL 4'!$B$26*D168)) + ('DGL 4'!$P$8/'DGL 4'!$B$27)*(1-EXP(-'DGL 4'!$B$27*D168))+ ('DGL 4'!$P$9/'DGL 4'!$B$28)*(1-EXP(-'DGL 4'!$B$28*D168))</f>
        <v>9.8039214974172797</v>
      </c>
      <c r="J168" s="21">
        <f>(I168+Systeme!$K$20)/Systeme!$K$17</f>
        <v>9.8039214974172794E-3</v>
      </c>
      <c r="L168" s="8">
        <f t="shared" si="4"/>
        <v>9.8039252997167667E-8</v>
      </c>
      <c r="M168" s="21">
        <f>(L168+Systeme!$S$20)/Systeme!$S$17</f>
        <v>9.8039252997167663E-11</v>
      </c>
      <c r="O168" s="8">
        <f>('DGL 4'!$P$15/'DGL 4'!$B$26)*(1-EXP(-'DGL 4'!$B$26*D168)) + ('DGL 4'!$P$16/'DGL 4'!$B$27)*(1-EXP(-'DGL 4'!$B$27*D168))+ ('DGL 4'!$P$17/'DGL 4'!$B$28)*(1-EXP(-'DGL 4'!$B$28*D168))</f>
        <v>3.1492118781027476E-6</v>
      </c>
      <c r="P168" s="21">
        <f>(O168+Systeme!$AA$20)/Systeme!$AA$17</f>
        <v>3.1492118781027479E-17</v>
      </c>
    </row>
    <row r="169" spans="1:16" x14ac:dyDescent="0.25">
      <c r="A169" s="4">
        <f t="shared" si="5"/>
        <v>167</v>
      </c>
      <c r="D169" s="19">
        <f>A169*0.001 *Systeme!$G$4</f>
        <v>83.5</v>
      </c>
      <c r="F169" s="8">
        <f>('DGL 4'!$P$3/'DGL 4'!$B$26)*(1-EXP(-'DGL 4'!$B$26*D169)) + ('DGL 4'!$P$4/'DGL 4'!$B$27)*(1-EXP(-'DGL 4'!$B$27*D169))+ ('DGL 4'!$P$5/'DGL 4'!$B$28)*(1-EXP(-'DGL 4'!$B$28*D169))</f>
        <v>-9.8039247638920219</v>
      </c>
      <c r="G169" s="21">
        <f>(F169+Systeme!$C$20)/Systeme!$C$17</f>
        <v>0.98039215047221595</v>
      </c>
      <c r="I169" s="8">
        <f>('DGL 4'!$P$7/'DGL 4'!$B$26)*(1-EXP(-'DGL 4'!$B$26*D169)) + ('DGL 4'!$P$8/'DGL 4'!$B$27)*(1-EXP(-'DGL 4'!$B$27*D169))+ ('DGL 4'!$P$9/'DGL 4'!$B$28)*(1-EXP(-'DGL 4'!$B$28*D169))</f>
        <v>9.8039214970328068</v>
      </c>
      <c r="J169" s="21">
        <f>(I169+Systeme!$K$20)/Systeme!$K$17</f>
        <v>9.8039214970328074E-3</v>
      </c>
      <c r="L169" s="8">
        <f t="shared" si="4"/>
        <v>9.8039254307439969E-8</v>
      </c>
      <c r="M169" s="21">
        <f>(L169+Systeme!$S$20)/Systeme!$S$17</f>
        <v>9.8039254307439964E-11</v>
      </c>
      <c r="O169" s="8">
        <f>('DGL 4'!$P$15/'DGL 4'!$B$26)*(1-EXP(-'DGL 4'!$B$26*D169)) + ('DGL 4'!$P$16/'DGL 4'!$B$27)*(1-EXP(-'DGL 4'!$B$27*D169))+ ('DGL 4'!$P$17/'DGL 4'!$B$28)*(1-EXP(-'DGL 4'!$B$28*D169))</f>
        <v>3.1688199608378058E-6</v>
      </c>
      <c r="P169" s="21">
        <f>(O169+Systeme!$AA$20)/Systeme!$AA$17</f>
        <v>3.1688199608378059E-17</v>
      </c>
    </row>
    <row r="170" spans="1:16" x14ac:dyDescent="0.25">
      <c r="A170" s="4">
        <f t="shared" si="5"/>
        <v>168</v>
      </c>
      <c r="D170" s="19">
        <f>A170*0.001 *Systeme!$G$4</f>
        <v>84</v>
      </c>
      <c r="F170" s="8">
        <f>('DGL 4'!$P$3/'DGL 4'!$B$26)*(1-EXP(-'DGL 4'!$B$26*D170)) + ('DGL 4'!$P$4/'DGL 4'!$B$27)*(1-EXP(-'DGL 4'!$B$27*D170))+ ('DGL 4'!$P$5/'DGL 4'!$B$28)*(1-EXP(-'DGL 4'!$B$28*D170))</f>
        <v>-9.8039247831156331</v>
      </c>
      <c r="G170" s="21">
        <f>(F170+Systeme!$C$20)/Systeme!$C$17</f>
        <v>0.98039215043376871</v>
      </c>
      <c r="I170" s="8">
        <f>('DGL 4'!$P$7/'DGL 4'!$B$26)*(1-EXP(-'DGL 4'!$B$26*D170)) + ('DGL 4'!$P$8/'DGL 4'!$B$27)*(1-EXP(-'DGL 4'!$B$27*D170))+ ('DGL 4'!$P$9/'DGL 4'!$B$28)*(1-EXP(-'DGL 4'!$B$28*D170))</f>
        <v>9.8039214966483357</v>
      </c>
      <c r="J170" s="21">
        <f>(I170+Systeme!$K$20)/Systeme!$K$17</f>
        <v>9.8039214966483355E-3</v>
      </c>
      <c r="L170" s="8">
        <f t="shared" si="4"/>
        <v>9.8039253841355854E-8</v>
      </c>
      <c r="M170" s="21">
        <f>(L170+Systeme!$S$20)/Systeme!$S$17</f>
        <v>9.8039253841355858E-11</v>
      </c>
      <c r="O170" s="8">
        <f>('DGL 4'!$P$15/'DGL 4'!$B$26)*(1-EXP(-'DGL 4'!$B$26*D170)) + ('DGL 4'!$P$16/'DGL 4'!$B$27)*(1-EXP(-'DGL 4'!$B$27*D170))+ ('DGL 4'!$P$17/'DGL 4'!$B$28)*(1-EXP(-'DGL 4'!$B$28*D170))</f>
        <v>3.1884280435728636E-6</v>
      </c>
      <c r="P170" s="21">
        <f>(O170+Systeme!$AA$20)/Systeme!$AA$17</f>
        <v>3.188428043572864E-17</v>
      </c>
    </row>
    <row r="171" spans="1:16" x14ac:dyDescent="0.25">
      <c r="A171" s="4">
        <f t="shared" si="5"/>
        <v>169</v>
      </c>
      <c r="D171" s="19">
        <f>A171*0.001 *Systeme!$G$4</f>
        <v>84.5</v>
      </c>
      <c r="F171" s="8">
        <f>('DGL 4'!$P$3/'DGL 4'!$B$26)*(1-EXP(-'DGL 4'!$B$26*D171)) + ('DGL 4'!$P$4/'DGL 4'!$B$27)*(1-EXP(-'DGL 4'!$B$27*D171))+ ('DGL 4'!$P$5/'DGL 4'!$B$28)*(1-EXP(-'DGL 4'!$B$28*D171))</f>
        <v>-9.8039248023392442</v>
      </c>
      <c r="G171" s="21">
        <f>(F171+Systeme!$C$20)/Systeme!$C$17</f>
        <v>0.98039215039532157</v>
      </c>
      <c r="I171" s="8">
        <f>('DGL 4'!$P$7/'DGL 4'!$B$26)*(1-EXP(-'DGL 4'!$B$26*D171)) + ('DGL 4'!$P$8/'DGL 4'!$B$27)*(1-EXP(-'DGL 4'!$B$27*D171))+ ('DGL 4'!$P$9/'DGL 4'!$B$28)*(1-EXP(-'DGL 4'!$B$28*D171))</f>
        <v>9.8039214962638628</v>
      </c>
      <c r="J171" s="21">
        <f>(I171+Systeme!$K$20)/Systeme!$K$17</f>
        <v>9.8039214962638635E-3</v>
      </c>
      <c r="L171" s="8">
        <f t="shared" si="4"/>
        <v>9.8039255151628156E-8</v>
      </c>
      <c r="M171" s="21">
        <f>(L171+Systeme!$S$20)/Systeme!$S$17</f>
        <v>9.8039255151628159E-11</v>
      </c>
      <c r="O171" s="8">
        <f>('DGL 4'!$P$15/'DGL 4'!$B$26)*(1-EXP(-'DGL 4'!$B$26*D171)) + ('DGL 4'!$P$16/'DGL 4'!$B$27)*(1-EXP(-'DGL 4'!$B$27*D171))+ ('DGL 4'!$P$17/'DGL 4'!$B$28)*(1-EXP(-'DGL 4'!$B$28*D171))</f>
        <v>3.2080361263079219E-6</v>
      </c>
      <c r="P171" s="21">
        <f>(O171+Systeme!$AA$20)/Systeme!$AA$17</f>
        <v>3.208036126307922E-17</v>
      </c>
    </row>
    <row r="172" spans="1:16" x14ac:dyDescent="0.25">
      <c r="A172" s="4">
        <f t="shared" si="5"/>
        <v>170</v>
      </c>
      <c r="D172" s="19">
        <f>A172*0.001 *Systeme!$G$4</f>
        <v>85</v>
      </c>
      <c r="F172" s="8">
        <f>('DGL 4'!$P$3/'DGL 4'!$B$26)*(1-EXP(-'DGL 4'!$B$26*D172)) + ('DGL 4'!$P$4/'DGL 4'!$B$27)*(1-EXP(-'DGL 4'!$B$27*D172))+ ('DGL 4'!$P$5/'DGL 4'!$B$28)*(1-EXP(-'DGL 4'!$B$28*D172))</f>
        <v>-9.8039248215628536</v>
      </c>
      <c r="G172" s="21">
        <f>(F172+Systeme!$C$20)/Systeme!$C$17</f>
        <v>0.98039215035687421</v>
      </c>
      <c r="I172" s="8">
        <f>('DGL 4'!$P$7/'DGL 4'!$B$26)*(1-EXP(-'DGL 4'!$B$26*D172)) + ('DGL 4'!$P$8/'DGL 4'!$B$27)*(1-EXP(-'DGL 4'!$B$27*D172))+ ('DGL 4'!$P$9/'DGL 4'!$B$28)*(1-EXP(-'DGL 4'!$B$28*D172))</f>
        <v>9.8039214958793899</v>
      </c>
      <c r="J172" s="21">
        <f>(I172+Systeme!$K$20)/Systeme!$K$17</f>
        <v>9.8039214958793898E-3</v>
      </c>
      <c r="L172" s="8">
        <f t="shared" si="4"/>
        <v>9.8039254685544041E-8</v>
      </c>
      <c r="M172" s="21">
        <f>(L172+Systeme!$S$20)/Systeme!$S$17</f>
        <v>9.8039254685544041E-11</v>
      </c>
      <c r="O172" s="8">
        <f>('DGL 4'!$P$15/'DGL 4'!$B$26)*(1-EXP(-'DGL 4'!$B$26*D172)) + ('DGL 4'!$P$16/'DGL 4'!$B$27)*(1-EXP(-'DGL 4'!$B$27*D172))+ ('DGL 4'!$P$17/'DGL 4'!$B$28)*(1-EXP(-'DGL 4'!$B$28*D172))</f>
        <v>3.2276442090429797E-6</v>
      </c>
      <c r="P172" s="21">
        <f>(O172+Systeme!$AA$20)/Systeme!$AA$17</f>
        <v>3.22764420904298E-17</v>
      </c>
    </row>
    <row r="173" spans="1:16" x14ac:dyDescent="0.25">
      <c r="A173" s="4">
        <f t="shared" si="5"/>
        <v>171</v>
      </c>
      <c r="D173" s="19">
        <f>A173*0.001 *Systeme!$G$4</f>
        <v>85.5</v>
      </c>
      <c r="F173" s="8">
        <f>('DGL 4'!$P$3/'DGL 4'!$B$26)*(1-EXP(-'DGL 4'!$B$26*D173)) + ('DGL 4'!$P$4/'DGL 4'!$B$27)*(1-EXP(-'DGL 4'!$B$27*D173))+ ('DGL 4'!$P$5/'DGL 4'!$B$28)*(1-EXP(-'DGL 4'!$B$28*D173))</f>
        <v>-9.8039248407864648</v>
      </c>
      <c r="G173" s="21">
        <f>(F173+Systeme!$C$20)/Systeme!$C$17</f>
        <v>0.98039215031842708</v>
      </c>
      <c r="I173" s="8">
        <f>('DGL 4'!$P$7/'DGL 4'!$B$26)*(1-EXP(-'DGL 4'!$B$26*D173)) + ('DGL 4'!$P$8/'DGL 4'!$B$27)*(1-EXP(-'DGL 4'!$B$27*D173))+ ('DGL 4'!$P$9/'DGL 4'!$B$28)*(1-EXP(-'DGL 4'!$B$28*D173))</f>
        <v>9.8039214954949188</v>
      </c>
      <c r="J173" s="21">
        <f>(I173+Systeme!$K$20)/Systeme!$K$17</f>
        <v>9.8039214954949196E-3</v>
      </c>
      <c r="L173" s="8">
        <f t="shared" si="4"/>
        <v>9.8039254219459504E-8</v>
      </c>
      <c r="M173" s="21">
        <f>(L173+Systeme!$S$20)/Systeme!$S$17</f>
        <v>9.8039254219459509E-11</v>
      </c>
      <c r="O173" s="8">
        <f>('DGL 4'!$P$15/'DGL 4'!$B$26)*(1-EXP(-'DGL 4'!$B$26*D173)) + ('DGL 4'!$P$16/'DGL 4'!$B$27)*(1-EXP(-'DGL 4'!$B$27*D173))+ ('DGL 4'!$P$17/'DGL 4'!$B$28)*(1-EXP(-'DGL 4'!$B$28*D173))</f>
        <v>3.2472522917780379E-6</v>
      </c>
      <c r="P173" s="21">
        <f>(O173+Systeme!$AA$20)/Systeme!$AA$17</f>
        <v>3.247252291778038E-17</v>
      </c>
    </row>
    <row r="174" spans="1:16" x14ac:dyDescent="0.25">
      <c r="A174" s="4">
        <f t="shared" si="5"/>
        <v>172</v>
      </c>
      <c r="D174" s="19">
        <f>A174*0.001 *Systeme!$G$4</f>
        <v>86</v>
      </c>
      <c r="F174" s="8">
        <f>('DGL 4'!$P$3/'DGL 4'!$B$26)*(1-EXP(-'DGL 4'!$B$26*D174)) + ('DGL 4'!$P$4/'DGL 4'!$B$27)*(1-EXP(-'DGL 4'!$B$27*D174))+ ('DGL 4'!$P$5/'DGL 4'!$B$28)*(1-EXP(-'DGL 4'!$B$28*D174))</f>
        <v>-9.8039248600100759</v>
      </c>
      <c r="G174" s="21">
        <f>(F174+Systeme!$C$20)/Systeme!$C$17</f>
        <v>0.98039215027997983</v>
      </c>
      <c r="I174" s="8">
        <f>('DGL 4'!$P$7/'DGL 4'!$B$26)*(1-EXP(-'DGL 4'!$B$26*D174)) + ('DGL 4'!$P$8/'DGL 4'!$B$27)*(1-EXP(-'DGL 4'!$B$27*D174))+ ('DGL 4'!$P$9/'DGL 4'!$B$28)*(1-EXP(-'DGL 4'!$B$28*D174))</f>
        <v>9.8039214951104459</v>
      </c>
      <c r="J174" s="21">
        <f>(I174+Systeme!$K$20)/Systeme!$K$17</f>
        <v>9.8039214951104459E-3</v>
      </c>
      <c r="L174" s="8">
        <f t="shared" si="4"/>
        <v>9.8039255529732229E-8</v>
      </c>
      <c r="M174" s="21">
        <f>(L174+Systeme!$S$20)/Systeme!$S$17</f>
        <v>9.8039255529732223E-11</v>
      </c>
      <c r="O174" s="8">
        <f>('DGL 4'!$P$15/'DGL 4'!$B$26)*(1-EXP(-'DGL 4'!$B$26*D174)) + ('DGL 4'!$P$16/'DGL 4'!$B$27)*(1-EXP(-'DGL 4'!$B$27*D174))+ ('DGL 4'!$P$17/'DGL 4'!$B$28)*(1-EXP(-'DGL 4'!$B$28*D174))</f>
        <v>3.2668603745130958E-6</v>
      </c>
      <c r="P174" s="21">
        <f>(O174+Systeme!$AA$20)/Systeme!$AA$17</f>
        <v>3.2668603745130961E-17</v>
      </c>
    </row>
    <row r="175" spans="1:16" x14ac:dyDescent="0.25">
      <c r="A175" s="4">
        <f t="shared" si="5"/>
        <v>173</v>
      </c>
      <c r="D175" s="19">
        <f>A175*0.001 *Systeme!$G$4</f>
        <v>86.500000000000014</v>
      </c>
      <c r="F175" s="8">
        <f>('DGL 4'!$P$3/'DGL 4'!$B$26)*(1-EXP(-'DGL 4'!$B$26*D175)) + ('DGL 4'!$P$4/'DGL 4'!$B$27)*(1-EXP(-'DGL 4'!$B$27*D175))+ ('DGL 4'!$P$5/'DGL 4'!$B$28)*(1-EXP(-'DGL 4'!$B$28*D175))</f>
        <v>-9.8039248792336871</v>
      </c>
      <c r="G175" s="21">
        <f>(F175+Systeme!$C$20)/Systeme!$C$17</f>
        <v>0.98039215024153259</v>
      </c>
      <c r="I175" s="8">
        <f>('DGL 4'!$P$7/'DGL 4'!$B$26)*(1-EXP(-'DGL 4'!$B$26*D175)) + ('DGL 4'!$P$8/'DGL 4'!$B$27)*(1-EXP(-'DGL 4'!$B$27*D175))+ ('DGL 4'!$P$9/'DGL 4'!$B$28)*(1-EXP(-'DGL 4'!$B$28*D175))</f>
        <v>9.8039214947259747</v>
      </c>
      <c r="J175" s="21">
        <f>(I175+Systeme!$K$20)/Systeme!$K$17</f>
        <v>9.8039214947259739E-3</v>
      </c>
      <c r="L175" s="8">
        <f t="shared" si="4"/>
        <v>9.8039255063647691E-8</v>
      </c>
      <c r="M175" s="21">
        <f>(L175+Systeme!$S$20)/Systeme!$S$17</f>
        <v>9.8039255063647691E-11</v>
      </c>
      <c r="O175" s="8">
        <f>('DGL 4'!$P$15/'DGL 4'!$B$26)*(1-EXP(-'DGL 4'!$B$26*D175)) + ('DGL 4'!$P$16/'DGL 4'!$B$27)*(1-EXP(-'DGL 4'!$B$27*D175))+ ('DGL 4'!$P$17/'DGL 4'!$B$28)*(1-EXP(-'DGL 4'!$B$28*D175))</f>
        <v>3.286468457248154E-6</v>
      </c>
      <c r="P175" s="21">
        <f>(O175+Systeme!$AA$20)/Systeme!$AA$17</f>
        <v>3.2864684572481541E-17</v>
      </c>
    </row>
    <row r="176" spans="1:16" x14ac:dyDescent="0.25">
      <c r="A176" s="4">
        <f t="shared" si="5"/>
        <v>174</v>
      </c>
      <c r="D176" s="19">
        <f>A176*0.001 *Systeme!$G$4</f>
        <v>87.000000000000014</v>
      </c>
      <c r="F176" s="8">
        <f>('DGL 4'!$P$3/'DGL 4'!$B$26)*(1-EXP(-'DGL 4'!$B$26*D176)) + ('DGL 4'!$P$4/'DGL 4'!$B$27)*(1-EXP(-'DGL 4'!$B$27*D176))+ ('DGL 4'!$P$5/'DGL 4'!$B$28)*(1-EXP(-'DGL 4'!$B$28*D176))</f>
        <v>-9.8039248984572964</v>
      </c>
      <c r="G176" s="21">
        <f>(F176+Systeme!$C$20)/Systeme!$C$17</f>
        <v>0.98039215020308546</v>
      </c>
      <c r="I176" s="8">
        <f>('DGL 4'!$P$7/'DGL 4'!$B$26)*(1-EXP(-'DGL 4'!$B$26*D176)) + ('DGL 4'!$P$8/'DGL 4'!$B$27)*(1-EXP(-'DGL 4'!$B$27*D176))+ ('DGL 4'!$P$9/'DGL 4'!$B$28)*(1-EXP(-'DGL 4'!$B$28*D176))</f>
        <v>9.8039214943415018</v>
      </c>
      <c r="J176" s="21">
        <f>(I176+Systeme!$K$20)/Systeme!$K$17</f>
        <v>9.8039214943415019E-3</v>
      </c>
      <c r="L176" s="8">
        <f t="shared" si="4"/>
        <v>9.8039254597563153E-8</v>
      </c>
      <c r="M176" s="21">
        <f>(L176+Systeme!$S$20)/Systeme!$S$17</f>
        <v>9.8039254597563159E-11</v>
      </c>
      <c r="O176" s="8">
        <f>('DGL 4'!$P$15/'DGL 4'!$B$26)*(1-EXP(-'DGL 4'!$B$26*D176)) + ('DGL 4'!$P$16/'DGL 4'!$B$27)*(1-EXP(-'DGL 4'!$B$27*D176))+ ('DGL 4'!$P$17/'DGL 4'!$B$28)*(1-EXP(-'DGL 4'!$B$28*D176))</f>
        <v>3.3060765399832122E-6</v>
      </c>
      <c r="P176" s="21">
        <f>(O176+Systeme!$AA$20)/Systeme!$AA$17</f>
        <v>3.3060765399832121E-17</v>
      </c>
    </row>
    <row r="177" spans="1:16" x14ac:dyDescent="0.25">
      <c r="A177" s="4">
        <f t="shared" si="5"/>
        <v>175</v>
      </c>
      <c r="D177" s="19">
        <f>A177*0.001 *Systeme!$G$4</f>
        <v>87.500000000000014</v>
      </c>
      <c r="F177" s="8">
        <f>('DGL 4'!$P$3/'DGL 4'!$B$26)*(1-EXP(-'DGL 4'!$B$26*D177)) + ('DGL 4'!$P$4/'DGL 4'!$B$27)*(1-EXP(-'DGL 4'!$B$27*D177))+ ('DGL 4'!$P$5/'DGL 4'!$B$28)*(1-EXP(-'DGL 4'!$B$28*D177))</f>
        <v>-9.8039249176809076</v>
      </c>
      <c r="G177" s="21">
        <f>(F177+Systeme!$C$20)/Systeme!$C$17</f>
        <v>0.98039215016463821</v>
      </c>
      <c r="I177" s="8">
        <f>('DGL 4'!$P$7/'DGL 4'!$B$26)*(1-EXP(-'DGL 4'!$B$26*D177)) + ('DGL 4'!$P$8/'DGL 4'!$B$27)*(1-EXP(-'DGL 4'!$B$27*D177))+ ('DGL 4'!$P$9/'DGL 4'!$B$28)*(1-EXP(-'DGL 4'!$B$28*D177))</f>
        <v>9.8039214939570289</v>
      </c>
      <c r="J177" s="21">
        <f>(I177+Systeme!$K$20)/Systeme!$K$17</f>
        <v>9.8039214939570282E-3</v>
      </c>
      <c r="L177" s="8">
        <f t="shared" si="4"/>
        <v>9.8039255907835878E-8</v>
      </c>
      <c r="M177" s="21">
        <f>(L177+Systeme!$S$20)/Systeme!$S$17</f>
        <v>9.8039255907835874E-11</v>
      </c>
      <c r="O177" s="8">
        <f>('DGL 4'!$P$15/'DGL 4'!$B$26)*(1-EXP(-'DGL 4'!$B$26*D177)) + ('DGL 4'!$P$16/'DGL 4'!$B$27)*(1-EXP(-'DGL 4'!$B$27*D177))+ ('DGL 4'!$P$17/'DGL 4'!$B$28)*(1-EXP(-'DGL 4'!$B$28*D177))</f>
        <v>3.3256846227182701E-6</v>
      </c>
      <c r="P177" s="21">
        <f>(O177+Systeme!$AA$20)/Systeme!$AA$17</f>
        <v>3.3256846227182702E-17</v>
      </c>
    </row>
    <row r="178" spans="1:16" x14ac:dyDescent="0.25">
      <c r="A178" s="4">
        <f t="shared" si="5"/>
        <v>176</v>
      </c>
      <c r="D178" s="19">
        <f>A178*0.001 *Systeme!$G$4</f>
        <v>88</v>
      </c>
      <c r="F178" s="8">
        <f>('DGL 4'!$P$3/'DGL 4'!$B$26)*(1-EXP(-'DGL 4'!$B$26*D178)) + ('DGL 4'!$P$4/'DGL 4'!$B$27)*(1-EXP(-'DGL 4'!$B$27*D178))+ ('DGL 4'!$P$5/'DGL 4'!$B$28)*(1-EXP(-'DGL 4'!$B$28*D178))</f>
        <v>-9.8039249369045187</v>
      </c>
      <c r="G178" s="21">
        <f>(F178+Systeme!$C$20)/Systeme!$C$17</f>
        <v>0.98039215012619096</v>
      </c>
      <c r="I178" s="8">
        <f>('DGL 4'!$P$7/'DGL 4'!$B$26)*(1-EXP(-'DGL 4'!$B$26*D178)) + ('DGL 4'!$P$8/'DGL 4'!$B$27)*(1-EXP(-'DGL 4'!$B$27*D178))+ ('DGL 4'!$P$9/'DGL 4'!$B$28)*(1-EXP(-'DGL 4'!$B$28*D178))</f>
        <v>9.8039214935725578</v>
      </c>
      <c r="J178" s="21">
        <f>(I178+Systeme!$K$20)/Systeme!$K$17</f>
        <v>9.803921493572558E-3</v>
      </c>
      <c r="L178" s="8">
        <f t="shared" si="4"/>
        <v>9.803925544175134E-8</v>
      </c>
      <c r="M178" s="21">
        <f>(L178+Systeme!$S$20)/Systeme!$S$17</f>
        <v>9.8039255441751342E-11</v>
      </c>
      <c r="O178" s="8">
        <f>('DGL 4'!$P$15/'DGL 4'!$B$26)*(1-EXP(-'DGL 4'!$B$26*D178)) + ('DGL 4'!$P$16/'DGL 4'!$B$27)*(1-EXP(-'DGL 4'!$B$27*D178))+ ('DGL 4'!$P$17/'DGL 4'!$B$28)*(1-EXP(-'DGL 4'!$B$28*D178))</f>
        <v>3.3452927054533283E-6</v>
      </c>
      <c r="P178" s="21">
        <f>(O178+Systeme!$AA$20)/Systeme!$AA$17</f>
        <v>3.3452927054533282E-17</v>
      </c>
    </row>
    <row r="179" spans="1:16" x14ac:dyDescent="0.25">
      <c r="A179" s="4">
        <f t="shared" si="5"/>
        <v>177</v>
      </c>
      <c r="D179" s="19">
        <f>A179*0.001 *Systeme!$G$4</f>
        <v>88.5</v>
      </c>
      <c r="F179" s="8">
        <f>('DGL 4'!$P$3/'DGL 4'!$B$26)*(1-EXP(-'DGL 4'!$B$26*D179)) + ('DGL 4'!$P$4/'DGL 4'!$B$27)*(1-EXP(-'DGL 4'!$B$27*D179))+ ('DGL 4'!$P$5/'DGL 4'!$B$28)*(1-EXP(-'DGL 4'!$B$28*D179))</f>
        <v>-9.8039249561281299</v>
      </c>
      <c r="G179" s="21">
        <f>(F179+Systeme!$C$20)/Systeme!$C$17</f>
        <v>0.98039215008774372</v>
      </c>
      <c r="I179" s="8">
        <f>('DGL 4'!$P$7/'DGL 4'!$B$26)*(1-EXP(-'DGL 4'!$B$26*D179)) + ('DGL 4'!$P$8/'DGL 4'!$B$27)*(1-EXP(-'DGL 4'!$B$27*D179))+ ('DGL 4'!$P$9/'DGL 4'!$B$28)*(1-EXP(-'DGL 4'!$B$28*D179))</f>
        <v>9.8039214931880849</v>
      </c>
      <c r="J179" s="21">
        <f>(I179+Systeme!$K$20)/Systeme!$K$17</f>
        <v>9.8039214931880843E-3</v>
      </c>
      <c r="L179" s="8">
        <f t="shared" si="4"/>
        <v>9.8039256752024065E-8</v>
      </c>
      <c r="M179" s="21">
        <f>(L179+Systeme!$S$20)/Systeme!$S$17</f>
        <v>9.803925675202407E-11</v>
      </c>
      <c r="O179" s="8">
        <f>('DGL 4'!$P$15/'DGL 4'!$B$26)*(1-EXP(-'DGL 4'!$B$26*D179)) + ('DGL 4'!$P$16/'DGL 4'!$B$27)*(1-EXP(-'DGL 4'!$B$27*D179))+ ('DGL 4'!$P$17/'DGL 4'!$B$28)*(1-EXP(-'DGL 4'!$B$28*D179))</f>
        <v>3.3649007881883861E-6</v>
      </c>
      <c r="P179" s="21">
        <f>(O179+Systeme!$AA$20)/Systeme!$AA$17</f>
        <v>3.3649007881883862E-17</v>
      </c>
    </row>
    <row r="180" spans="1:16" x14ac:dyDescent="0.25">
      <c r="A180" s="4">
        <f t="shared" si="5"/>
        <v>178</v>
      </c>
      <c r="D180" s="19">
        <f>A180*0.001 *Systeme!$G$4</f>
        <v>89</v>
      </c>
      <c r="F180" s="8">
        <f>('DGL 4'!$P$3/'DGL 4'!$B$26)*(1-EXP(-'DGL 4'!$B$26*D180)) + ('DGL 4'!$P$4/'DGL 4'!$B$27)*(1-EXP(-'DGL 4'!$B$27*D180))+ ('DGL 4'!$P$5/'DGL 4'!$B$28)*(1-EXP(-'DGL 4'!$B$28*D180))</f>
        <v>-9.803924975351741</v>
      </c>
      <c r="G180" s="21">
        <f>(F180+Systeme!$C$20)/Systeme!$C$17</f>
        <v>0.98039215004929658</v>
      </c>
      <c r="I180" s="8">
        <f>('DGL 4'!$P$7/'DGL 4'!$B$26)*(1-EXP(-'DGL 4'!$B$26*D180)) + ('DGL 4'!$P$8/'DGL 4'!$B$27)*(1-EXP(-'DGL 4'!$B$27*D180))+ ('DGL 4'!$P$9/'DGL 4'!$B$28)*(1-EXP(-'DGL 4'!$B$28*D180))</f>
        <v>9.8039214928036138</v>
      </c>
      <c r="J180" s="21">
        <f>(I180+Systeme!$K$20)/Systeme!$K$17</f>
        <v>9.8039214928036141E-3</v>
      </c>
      <c r="L180" s="8">
        <f t="shared" si="4"/>
        <v>9.8039256285939527E-8</v>
      </c>
      <c r="M180" s="21">
        <f>(L180+Systeme!$S$20)/Systeme!$S$17</f>
        <v>9.8039256285939524E-11</v>
      </c>
      <c r="O180" s="8">
        <f>('DGL 4'!$P$15/'DGL 4'!$B$26)*(1-EXP(-'DGL 4'!$B$26*D180)) + ('DGL 4'!$P$16/'DGL 4'!$B$27)*(1-EXP(-'DGL 4'!$B$27*D180))+ ('DGL 4'!$P$17/'DGL 4'!$B$28)*(1-EXP(-'DGL 4'!$B$28*D180))</f>
        <v>3.3845088709234444E-6</v>
      </c>
      <c r="P180" s="21">
        <f>(O180+Systeme!$AA$20)/Systeme!$AA$17</f>
        <v>3.3845088709234443E-17</v>
      </c>
    </row>
    <row r="181" spans="1:16" x14ac:dyDescent="0.25">
      <c r="A181" s="4">
        <f t="shared" si="5"/>
        <v>179</v>
      </c>
      <c r="D181" s="19">
        <f>A181*0.001 *Systeme!$G$4</f>
        <v>89.5</v>
      </c>
      <c r="F181" s="8">
        <f>('DGL 4'!$P$3/'DGL 4'!$B$26)*(1-EXP(-'DGL 4'!$B$26*D181)) + ('DGL 4'!$P$4/'DGL 4'!$B$27)*(1-EXP(-'DGL 4'!$B$27*D181))+ ('DGL 4'!$P$5/'DGL 4'!$B$28)*(1-EXP(-'DGL 4'!$B$28*D181))</f>
        <v>-9.8039249945753504</v>
      </c>
      <c r="G181" s="21">
        <f>(F181+Systeme!$C$20)/Systeme!$C$17</f>
        <v>0.98039215001084923</v>
      </c>
      <c r="I181" s="8">
        <f>('DGL 4'!$P$7/'DGL 4'!$B$26)*(1-EXP(-'DGL 4'!$B$26*D181)) + ('DGL 4'!$P$8/'DGL 4'!$B$27)*(1-EXP(-'DGL 4'!$B$27*D181))+ ('DGL 4'!$P$9/'DGL 4'!$B$28)*(1-EXP(-'DGL 4'!$B$28*D181))</f>
        <v>9.8039214924191409</v>
      </c>
      <c r="J181" s="21">
        <f>(I181+Systeme!$K$20)/Systeme!$K$17</f>
        <v>9.8039214924191403E-3</v>
      </c>
      <c r="L181" s="8">
        <f t="shared" si="4"/>
        <v>9.8039255819855413E-8</v>
      </c>
      <c r="M181" s="21">
        <f>(L181+Systeme!$S$20)/Systeme!$S$17</f>
        <v>9.8039255819855419E-11</v>
      </c>
      <c r="O181" s="8">
        <f>('DGL 4'!$P$15/'DGL 4'!$B$26)*(1-EXP(-'DGL 4'!$B$26*D181)) + ('DGL 4'!$P$16/'DGL 4'!$B$27)*(1-EXP(-'DGL 4'!$B$27*D181))+ ('DGL 4'!$P$17/'DGL 4'!$B$28)*(1-EXP(-'DGL 4'!$B$28*D181))</f>
        <v>3.4041169536585022E-6</v>
      </c>
      <c r="P181" s="21">
        <f>(O181+Systeme!$AA$20)/Systeme!$AA$17</f>
        <v>3.4041169536585023E-17</v>
      </c>
    </row>
    <row r="182" spans="1:16" x14ac:dyDescent="0.25">
      <c r="A182" s="4">
        <f t="shared" si="5"/>
        <v>180</v>
      </c>
      <c r="D182" s="19">
        <f>A182*0.001 *Systeme!$G$4</f>
        <v>90</v>
      </c>
      <c r="F182" s="8">
        <f>('DGL 4'!$P$3/'DGL 4'!$B$26)*(1-EXP(-'DGL 4'!$B$26*D182)) + ('DGL 4'!$P$4/'DGL 4'!$B$27)*(1-EXP(-'DGL 4'!$B$27*D182))+ ('DGL 4'!$P$5/'DGL 4'!$B$28)*(1-EXP(-'DGL 4'!$B$28*D182))</f>
        <v>-9.8039250137989615</v>
      </c>
      <c r="G182" s="21">
        <f>(F182+Systeme!$C$20)/Systeme!$C$17</f>
        <v>0.98039214997240209</v>
      </c>
      <c r="I182" s="8">
        <f>('DGL 4'!$P$7/'DGL 4'!$B$26)*(1-EXP(-'DGL 4'!$B$26*D182)) + ('DGL 4'!$P$8/'DGL 4'!$B$27)*(1-EXP(-'DGL 4'!$B$27*D182))+ ('DGL 4'!$P$9/'DGL 4'!$B$28)*(1-EXP(-'DGL 4'!$B$28*D182))</f>
        <v>9.803921492034668</v>
      </c>
      <c r="J182" s="21">
        <f>(I182+Systeme!$K$20)/Systeme!$K$17</f>
        <v>9.8039214920346684E-3</v>
      </c>
      <c r="L182" s="8">
        <f t="shared" si="4"/>
        <v>9.8039257130128138E-8</v>
      </c>
      <c r="M182" s="21">
        <f>(L182+Systeme!$S$20)/Systeme!$S$17</f>
        <v>9.8039257130128134E-11</v>
      </c>
      <c r="O182" s="8">
        <f>('DGL 4'!$P$15/'DGL 4'!$B$26)*(1-EXP(-'DGL 4'!$B$26*D182)) + ('DGL 4'!$P$16/'DGL 4'!$B$27)*(1-EXP(-'DGL 4'!$B$27*D182))+ ('DGL 4'!$P$17/'DGL 4'!$B$28)*(1-EXP(-'DGL 4'!$B$28*D182))</f>
        <v>3.42372503639356E-6</v>
      </c>
      <c r="P182" s="21">
        <f>(O182+Systeme!$AA$20)/Systeme!$AA$17</f>
        <v>3.4237250363935597E-17</v>
      </c>
    </row>
    <row r="183" spans="1:16" x14ac:dyDescent="0.25">
      <c r="A183" s="4">
        <f t="shared" si="5"/>
        <v>181</v>
      </c>
      <c r="D183" s="19">
        <f>A183*0.001 *Systeme!$G$4</f>
        <v>90.5</v>
      </c>
      <c r="F183" s="8">
        <f>('DGL 4'!$P$3/'DGL 4'!$B$26)*(1-EXP(-'DGL 4'!$B$26*D183)) + ('DGL 4'!$P$4/'DGL 4'!$B$27)*(1-EXP(-'DGL 4'!$B$27*D183))+ ('DGL 4'!$P$5/'DGL 4'!$B$28)*(1-EXP(-'DGL 4'!$B$28*D183))</f>
        <v>-9.8039250330225727</v>
      </c>
      <c r="G183" s="21">
        <f>(F183+Systeme!$C$20)/Systeme!$C$17</f>
        <v>0.98039214993395485</v>
      </c>
      <c r="I183" s="8">
        <f>('DGL 4'!$P$7/'DGL 4'!$B$26)*(1-EXP(-'DGL 4'!$B$26*D183)) + ('DGL 4'!$P$8/'DGL 4'!$B$27)*(1-EXP(-'DGL 4'!$B$27*D183))+ ('DGL 4'!$P$9/'DGL 4'!$B$28)*(1-EXP(-'DGL 4'!$B$28*D183))</f>
        <v>9.8039214916501969</v>
      </c>
      <c r="J183" s="21">
        <f>(I183+Systeme!$K$20)/Systeme!$K$17</f>
        <v>9.8039214916501964E-3</v>
      </c>
      <c r="L183" s="8">
        <f t="shared" si="4"/>
        <v>9.8039256664044023E-8</v>
      </c>
      <c r="M183" s="21">
        <f>(L183+Systeme!$S$20)/Systeme!$S$17</f>
        <v>9.8039256664044028E-11</v>
      </c>
      <c r="O183" s="8">
        <f>('DGL 4'!$P$15/'DGL 4'!$B$26)*(1-EXP(-'DGL 4'!$B$26*D183)) + ('DGL 4'!$P$16/'DGL 4'!$B$27)*(1-EXP(-'DGL 4'!$B$27*D183))+ ('DGL 4'!$P$17/'DGL 4'!$B$28)*(1-EXP(-'DGL 4'!$B$28*D183))</f>
        <v>3.4433331191286178E-6</v>
      </c>
      <c r="P183" s="21">
        <f>(O183+Systeme!$AA$20)/Systeme!$AA$17</f>
        <v>3.4433331191286177E-17</v>
      </c>
    </row>
    <row r="184" spans="1:16" x14ac:dyDescent="0.25">
      <c r="A184" s="4">
        <f t="shared" si="5"/>
        <v>182</v>
      </c>
      <c r="D184" s="19">
        <f>A184*0.001 *Systeme!$G$4</f>
        <v>91</v>
      </c>
      <c r="F184" s="8">
        <f>('DGL 4'!$P$3/'DGL 4'!$B$26)*(1-EXP(-'DGL 4'!$B$26*D184)) + ('DGL 4'!$P$4/'DGL 4'!$B$27)*(1-EXP(-'DGL 4'!$B$27*D184))+ ('DGL 4'!$P$5/'DGL 4'!$B$28)*(1-EXP(-'DGL 4'!$B$28*D184))</f>
        <v>-9.8039250522461838</v>
      </c>
      <c r="G184" s="21">
        <f>(F184+Systeme!$C$20)/Systeme!$C$17</f>
        <v>0.9803921498955076</v>
      </c>
      <c r="I184" s="8">
        <f>('DGL 4'!$P$7/'DGL 4'!$B$26)*(1-EXP(-'DGL 4'!$B$26*D184)) + ('DGL 4'!$P$8/'DGL 4'!$B$27)*(1-EXP(-'DGL 4'!$B$27*D184))+ ('DGL 4'!$P$9/'DGL 4'!$B$28)*(1-EXP(-'DGL 4'!$B$28*D184))</f>
        <v>9.803921491265724</v>
      </c>
      <c r="J184" s="21">
        <f>(I184+Systeme!$K$20)/Systeme!$K$17</f>
        <v>9.8039214912657244E-3</v>
      </c>
      <c r="L184" s="8">
        <f t="shared" si="4"/>
        <v>9.8039257974316325E-8</v>
      </c>
      <c r="M184" s="21">
        <f>(L184+Systeme!$S$20)/Systeme!$S$17</f>
        <v>9.8039257974316329E-11</v>
      </c>
      <c r="O184" s="8">
        <f>('DGL 4'!$P$15/'DGL 4'!$B$26)*(1-EXP(-'DGL 4'!$B$26*D184)) + ('DGL 4'!$P$16/'DGL 4'!$B$27)*(1-EXP(-'DGL 4'!$B$27*D184))+ ('DGL 4'!$P$17/'DGL 4'!$B$28)*(1-EXP(-'DGL 4'!$B$28*D184))</f>
        <v>3.4629412018636761E-6</v>
      </c>
      <c r="P184" s="21">
        <f>(O184+Systeme!$AA$20)/Systeme!$AA$17</f>
        <v>3.4629412018636758E-17</v>
      </c>
    </row>
    <row r="185" spans="1:16" x14ac:dyDescent="0.25">
      <c r="A185" s="4">
        <f t="shared" si="5"/>
        <v>183</v>
      </c>
      <c r="D185" s="19">
        <f>A185*0.001 *Systeme!$G$4</f>
        <v>91.5</v>
      </c>
      <c r="F185" s="8">
        <f>('DGL 4'!$P$3/'DGL 4'!$B$26)*(1-EXP(-'DGL 4'!$B$26*D185)) + ('DGL 4'!$P$4/'DGL 4'!$B$27)*(1-EXP(-'DGL 4'!$B$27*D185))+ ('DGL 4'!$P$5/'DGL 4'!$B$28)*(1-EXP(-'DGL 4'!$B$28*D185))</f>
        <v>-9.8039250714697932</v>
      </c>
      <c r="G185" s="21">
        <f>(F185+Systeme!$C$20)/Systeme!$C$17</f>
        <v>0.98039214985706047</v>
      </c>
      <c r="I185" s="8">
        <f>('DGL 4'!$P$7/'DGL 4'!$B$26)*(1-EXP(-'DGL 4'!$B$26*D185)) + ('DGL 4'!$P$8/'DGL 4'!$B$27)*(1-EXP(-'DGL 4'!$B$27*D185))+ ('DGL 4'!$P$9/'DGL 4'!$B$28)*(1-EXP(-'DGL 4'!$B$28*D185))</f>
        <v>9.8039214908812511</v>
      </c>
      <c r="J185" s="21">
        <f>(I185+Systeme!$K$20)/Systeme!$K$17</f>
        <v>9.8039214908812507E-3</v>
      </c>
      <c r="L185" s="8">
        <f t="shared" si="4"/>
        <v>9.803925750823221E-8</v>
      </c>
      <c r="M185" s="21">
        <f>(L185+Systeme!$S$20)/Systeme!$S$17</f>
        <v>9.8039257508232211E-11</v>
      </c>
      <c r="O185" s="8">
        <f>('DGL 4'!$P$15/'DGL 4'!$B$26)*(1-EXP(-'DGL 4'!$B$26*D185)) + ('DGL 4'!$P$16/'DGL 4'!$B$27)*(1-EXP(-'DGL 4'!$B$27*D185))+ ('DGL 4'!$P$17/'DGL 4'!$B$28)*(1-EXP(-'DGL 4'!$B$28*D185))</f>
        <v>3.4825492845987339E-6</v>
      </c>
      <c r="P185" s="21">
        <f>(O185+Systeme!$AA$20)/Systeme!$AA$17</f>
        <v>3.4825492845987338E-17</v>
      </c>
    </row>
    <row r="186" spans="1:16" x14ac:dyDescent="0.25">
      <c r="A186" s="4">
        <f t="shared" si="5"/>
        <v>184</v>
      </c>
      <c r="D186" s="19">
        <f>A186*0.001 *Systeme!$G$4</f>
        <v>92</v>
      </c>
      <c r="F186" s="8">
        <f>('DGL 4'!$P$3/'DGL 4'!$B$26)*(1-EXP(-'DGL 4'!$B$26*D186)) + ('DGL 4'!$P$4/'DGL 4'!$B$27)*(1-EXP(-'DGL 4'!$B$27*D186))+ ('DGL 4'!$P$5/'DGL 4'!$B$28)*(1-EXP(-'DGL 4'!$B$28*D186))</f>
        <v>-9.8039250906934043</v>
      </c>
      <c r="G186" s="21">
        <f>(F186+Systeme!$C$20)/Systeme!$C$17</f>
        <v>0.98039214981861322</v>
      </c>
      <c r="I186" s="8">
        <f>('DGL 4'!$P$7/'DGL 4'!$B$26)*(1-EXP(-'DGL 4'!$B$26*D186)) + ('DGL 4'!$P$8/'DGL 4'!$B$27)*(1-EXP(-'DGL 4'!$B$27*D186))+ ('DGL 4'!$P$9/'DGL 4'!$B$28)*(1-EXP(-'DGL 4'!$B$28*D186))</f>
        <v>9.80392149049678</v>
      </c>
      <c r="J186" s="21">
        <f>(I186+Systeme!$K$20)/Systeme!$K$17</f>
        <v>9.8039214904967805E-3</v>
      </c>
      <c r="L186" s="8">
        <f t="shared" si="4"/>
        <v>9.8039257042147672E-8</v>
      </c>
      <c r="M186" s="21">
        <f>(L186+Systeme!$S$20)/Systeme!$S$17</f>
        <v>9.8039257042147679E-11</v>
      </c>
      <c r="O186" s="8">
        <f>('DGL 4'!$P$15/'DGL 4'!$B$26)*(1-EXP(-'DGL 4'!$B$26*D186)) + ('DGL 4'!$P$16/'DGL 4'!$B$27)*(1-EXP(-'DGL 4'!$B$27*D186))+ ('DGL 4'!$P$17/'DGL 4'!$B$28)*(1-EXP(-'DGL 4'!$B$28*D186))</f>
        <v>3.5021573673337921E-6</v>
      </c>
      <c r="P186" s="21">
        <f>(O186+Systeme!$AA$20)/Systeme!$AA$17</f>
        <v>3.5021573673337918E-17</v>
      </c>
    </row>
    <row r="187" spans="1:16" x14ac:dyDescent="0.25">
      <c r="A187" s="4">
        <f t="shared" si="5"/>
        <v>185</v>
      </c>
      <c r="D187" s="19">
        <f>A187*0.001 *Systeme!$G$4</f>
        <v>92.5</v>
      </c>
      <c r="F187" s="8">
        <f>('DGL 4'!$P$3/'DGL 4'!$B$26)*(1-EXP(-'DGL 4'!$B$26*D187)) + ('DGL 4'!$P$4/'DGL 4'!$B$27)*(1-EXP(-'DGL 4'!$B$27*D187))+ ('DGL 4'!$P$5/'DGL 4'!$B$28)*(1-EXP(-'DGL 4'!$B$28*D187))</f>
        <v>-9.8039251099170155</v>
      </c>
      <c r="G187" s="21">
        <f>(F187+Systeme!$C$20)/Systeme!$C$17</f>
        <v>0.98039214978016598</v>
      </c>
      <c r="I187" s="8">
        <f>('DGL 4'!$P$7/'DGL 4'!$B$26)*(1-EXP(-'DGL 4'!$B$26*D187)) + ('DGL 4'!$P$8/'DGL 4'!$B$27)*(1-EXP(-'DGL 4'!$B$27*D187))+ ('DGL 4'!$P$9/'DGL 4'!$B$28)*(1-EXP(-'DGL 4'!$B$28*D187))</f>
        <v>9.8039214901123071</v>
      </c>
      <c r="J187" s="21">
        <f>(I187+Systeme!$K$20)/Systeme!$K$17</f>
        <v>9.8039214901123068E-3</v>
      </c>
      <c r="L187" s="8">
        <f t="shared" si="4"/>
        <v>9.8039258352420397E-8</v>
      </c>
      <c r="M187" s="21">
        <f>(L187+Systeme!$S$20)/Systeme!$S$17</f>
        <v>9.8039258352420393E-11</v>
      </c>
      <c r="O187" s="8">
        <f>('DGL 4'!$P$15/'DGL 4'!$B$26)*(1-EXP(-'DGL 4'!$B$26*D187)) + ('DGL 4'!$P$16/'DGL 4'!$B$27)*(1-EXP(-'DGL 4'!$B$27*D187))+ ('DGL 4'!$P$17/'DGL 4'!$B$28)*(1-EXP(-'DGL 4'!$B$28*D187))</f>
        <v>3.5217654500688499E-6</v>
      </c>
      <c r="P187" s="21">
        <f>(O187+Systeme!$AA$20)/Systeme!$AA$17</f>
        <v>3.5217654500688498E-17</v>
      </c>
    </row>
    <row r="188" spans="1:16" x14ac:dyDescent="0.25">
      <c r="A188" s="4">
        <f t="shared" si="5"/>
        <v>186</v>
      </c>
      <c r="D188" s="19">
        <f>A188*0.001 *Systeme!$G$4</f>
        <v>93</v>
      </c>
      <c r="F188" s="8">
        <f>('DGL 4'!$P$3/'DGL 4'!$B$26)*(1-EXP(-'DGL 4'!$B$26*D188)) + ('DGL 4'!$P$4/'DGL 4'!$B$27)*(1-EXP(-'DGL 4'!$B$27*D188))+ ('DGL 4'!$P$5/'DGL 4'!$B$28)*(1-EXP(-'DGL 4'!$B$28*D188))</f>
        <v>-9.8039251291406266</v>
      </c>
      <c r="G188" s="21">
        <f>(F188+Systeme!$C$20)/Systeme!$C$17</f>
        <v>0.98039214974171873</v>
      </c>
      <c r="I188" s="8">
        <f>('DGL 4'!$P$7/'DGL 4'!$B$26)*(1-EXP(-'DGL 4'!$B$26*D188)) + ('DGL 4'!$P$8/'DGL 4'!$B$27)*(1-EXP(-'DGL 4'!$B$27*D188))+ ('DGL 4'!$P$9/'DGL 4'!$B$28)*(1-EXP(-'DGL 4'!$B$28*D188))</f>
        <v>9.8039214897278359</v>
      </c>
      <c r="J188" s="21">
        <f>(I188+Systeme!$K$20)/Systeme!$K$17</f>
        <v>9.8039214897278366E-3</v>
      </c>
      <c r="L188" s="8">
        <f t="shared" si="4"/>
        <v>9.8039257886335859E-8</v>
      </c>
      <c r="M188" s="21">
        <f>(L188+Systeme!$S$20)/Systeme!$S$17</f>
        <v>9.8039257886335861E-11</v>
      </c>
      <c r="O188" s="8">
        <f>('DGL 4'!$P$15/'DGL 4'!$B$26)*(1-EXP(-'DGL 4'!$B$26*D188)) + ('DGL 4'!$P$16/'DGL 4'!$B$27)*(1-EXP(-'DGL 4'!$B$27*D188))+ ('DGL 4'!$P$17/'DGL 4'!$B$28)*(1-EXP(-'DGL 4'!$B$28*D188))</f>
        <v>3.5413735328039082E-6</v>
      </c>
      <c r="P188" s="21">
        <f>(O188+Systeme!$AA$20)/Systeme!$AA$17</f>
        <v>3.5413735328039079E-17</v>
      </c>
    </row>
    <row r="189" spans="1:16" x14ac:dyDescent="0.25">
      <c r="A189" s="4">
        <f t="shared" si="5"/>
        <v>187</v>
      </c>
      <c r="D189" s="19">
        <f>A189*0.001 *Systeme!$G$4</f>
        <v>93.5</v>
      </c>
      <c r="F189" s="8">
        <f>('DGL 4'!$P$3/'DGL 4'!$B$26)*(1-EXP(-'DGL 4'!$B$26*D189)) + ('DGL 4'!$P$4/'DGL 4'!$B$27)*(1-EXP(-'DGL 4'!$B$27*D189))+ ('DGL 4'!$P$5/'DGL 4'!$B$28)*(1-EXP(-'DGL 4'!$B$28*D189))</f>
        <v>-9.803925148364236</v>
      </c>
      <c r="G189" s="21">
        <f>(F189+Systeme!$C$20)/Systeme!$C$17</f>
        <v>0.9803921497032716</v>
      </c>
      <c r="I189" s="8">
        <f>('DGL 4'!$P$7/'DGL 4'!$B$26)*(1-EXP(-'DGL 4'!$B$26*D189)) + ('DGL 4'!$P$8/'DGL 4'!$B$27)*(1-EXP(-'DGL 4'!$B$27*D189))+ ('DGL 4'!$P$9/'DGL 4'!$B$28)*(1-EXP(-'DGL 4'!$B$28*D189))</f>
        <v>9.803921489343363</v>
      </c>
      <c r="J189" s="21">
        <f>(I189+Systeme!$K$20)/Systeme!$K$17</f>
        <v>9.8039214893433629E-3</v>
      </c>
      <c r="L189" s="8">
        <f t="shared" si="4"/>
        <v>9.8039257420251745E-8</v>
      </c>
      <c r="M189" s="21">
        <f>(L189+Systeme!$S$20)/Systeme!$S$17</f>
        <v>9.8039257420251743E-11</v>
      </c>
      <c r="O189" s="8">
        <f>('DGL 4'!$P$15/'DGL 4'!$B$26)*(1-EXP(-'DGL 4'!$B$26*D189)) + ('DGL 4'!$P$16/'DGL 4'!$B$27)*(1-EXP(-'DGL 4'!$B$27*D189))+ ('DGL 4'!$P$17/'DGL 4'!$B$28)*(1-EXP(-'DGL 4'!$B$28*D189))</f>
        <v>3.560981615538966E-6</v>
      </c>
      <c r="P189" s="21">
        <f>(O189+Systeme!$AA$20)/Systeme!$AA$17</f>
        <v>3.5609816155389659E-17</v>
      </c>
    </row>
    <row r="190" spans="1:16" x14ac:dyDescent="0.25">
      <c r="A190" s="4">
        <f t="shared" si="5"/>
        <v>188</v>
      </c>
      <c r="D190" s="19">
        <f>A190*0.001 *Systeme!$G$4</f>
        <v>94</v>
      </c>
      <c r="F190" s="8">
        <f>('DGL 4'!$P$3/'DGL 4'!$B$26)*(1-EXP(-'DGL 4'!$B$26*D190)) + ('DGL 4'!$P$4/'DGL 4'!$B$27)*(1-EXP(-'DGL 4'!$B$27*D190))+ ('DGL 4'!$P$5/'DGL 4'!$B$28)*(1-EXP(-'DGL 4'!$B$28*D190))</f>
        <v>-9.8039251675878472</v>
      </c>
      <c r="G190" s="21">
        <f>(F190+Systeme!$C$20)/Systeme!$C$17</f>
        <v>0.98039214966482424</v>
      </c>
      <c r="I190" s="8">
        <f>('DGL 4'!$P$7/'DGL 4'!$B$26)*(1-EXP(-'DGL 4'!$B$26*D190)) + ('DGL 4'!$P$8/'DGL 4'!$B$27)*(1-EXP(-'DGL 4'!$B$27*D190))+ ('DGL 4'!$P$9/'DGL 4'!$B$28)*(1-EXP(-'DGL 4'!$B$28*D190))</f>
        <v>9.8039214889588902</v>
      </c>
      <c r="J190" s="21">
        <f>(I190+Systeme!$K$20)/Systeme!$K$17</f>
        <v>9.8039214889588909E-3</v>
      </c>
      <c r="L190" s="8">
        <f t="shared" si="4"/>
        <v>9.8039258730524047E-8</v>
      </c>
      <c r="M190" s="21">
        <f>(L190+Systeme!$S$20)/Systeme!$S$17</f>
        <v>9.8039258730524044E-11</v>
      </c>
      <c r="O190" s="8">
        <f>('DGL 4'!$P$15/'DGL 4'!$B$26)*(1-EXP(-'DGL 4'!$B$26*D190)) + ('DGL 4'!$P$16/'DGL 4'!$B$27)*(1-EXP(-'DGL 4'!$B$27*D190))+ ('DGL 4'!$P$17/'DGL 4'!$B$28)*(1-EXP(-'DGL 4'!$B$28*D190))</f>
        <v>3.5805896982740242E-6</v>
      </c>
      <c r="P190" s="21">
        <f>(O190+Systeme!$AA$20)/Systeme!$AA$17</f>
        <v>3.5805896982740239E-17</v>
      </c>
    </row>
    <row r="191" spans="1:16" x14ac:dyDescent="0.25">
      <c r="A191" s="4">
        <f t="shared" si="5"/>
        <v>189</v>
      </c>
      <c r="D191" s="19">
        <f>A191*0.001 *Systeme!$G$4</f>
        <v>94.5</v>
      </c>
      <c r="F191" s="8">
        <f>('DGL 4'!$P$3/'DGL 4'!$B$26)*(1-EXP(-'DGL 4'!$B$26*D191)) + ('DGL 4'!$P$4/'DGL 4'!$B$27)*(1-EXP(-'DGL 4'!$B$27*D191))+ ('DGL 4'!$P$5/'DGL 4'!$B$28)*(1-EXP(-'DGL 4'!$B$28*D191))</f>
        <v>-9.8039251868114583</v>
      </c>
      <c r="G191" s="21">
        <f>(F191+Systeme!$C$20)/Systeme!$C$17</f>
        <v>0.98039214962637711</v>
      </c>
      <c r="I191" s="8">
        <f>('DGL 4'!$P$7/'DGL 4'!$B$26)*(1-EXP(-'DGL 4'!$B$26*D191)) + ('DGL 4'!$P$8/'DGL 4'!$B$27)*(1-EXP(-'DGL 4'!$B$27*D191))+ ('DGL 4'!$P$9/'DGL 4'!$B$28)*(1-EXP(-'DGL 4'!$B$28*D191))</f>
        <v>9.803921488574419</v>
      </c>
      <c r="J191" s="21">
        <f>(I191+Systeme!$K$20)/Systeme!$K$17</f>
        <v>9.8039214885744189E-3</v>
      </c>
      <c r="L191" s="8">
        <f t="shared" si="4"/>
        <v>9.8039258264439509E-8</v>
      </c>
      <c r="M191" s="21">
        <f>(L191+Systeme!$S$20)/Systeme!$S$17</f>
        <v>9.8039258264439512E-11</v>
      </c>
      <c r="O191" s="8">
        <f>('DGL 4'!$P$15/'DGL 4'!$B$26)*(1-EXP(-'DGL 4'!$B$26*D191)) + ('DGL 4'!$P$16/'DGL 4'!$B$27)*(1-EXP(-'DGL 4'!$B$27*D191))+ ('DGL 4'!$P$17/'DGL 4'!$B$28)*(1-EXP(-'DGL 4'!$B$28*D191))</f>
        <v>3.6001977810090825E-6</v>
      </c>
      <c r="P191" s="21">
        <f>(O191+Systeme!$AA$20)/Systeme!$AA$17</f>
        <v>3.6001977810090826E-17</v>
      </c>
    </row>
    <row r="192" spans="1:16" x14ac:dyDescent="0.25">
      <c r="A192" s="4">
        <f t="shared" si="5"/>
        <v>190</v>
      </c>
      <c r="D192" s="19">
        <f>A192*0.001 *Systeme!$G$4</f>
        <v>95</v>
      </c>
      <c r="F192" s="8">
        <f>('DGL 4'!$P$3/'DGL 4'!$B$26)*(1-EXP(-'DGL 4'!$B$26*D192)) + ('DGL 4'!$P$4/'DGL 4'!$B$27)*(1-EXP(-'DGL 4'!$B$27*D192))+ ('DGL 4'!$P$5/'DGL 4'!$B$28)*(1-EXP(-'DGL 4'!$B$28*D192))</f>
        <v>-9.8039252060350695</v>
      </c>
      <c r="G192" s="21">
        <f>(F192+Systeme!$C$20)/Systeme!$C$17</f>
        <v>0.98039214958792986</v>
      </c>
      <c r="I192" s="8">
        <f>('DGL 4'!$P$7/'DGL 4'!$B$26)*(1-EXP(-'DGL 4'!$B$26*D192)) + ('DGL 4'!$P$8/'DGL 4'!$B$27)*(1-EXP(-'DGL 4'!$B$27*D192))+ ('DGL 4'!$P$9/'DGL 4'!$B$28)*(1-EXP(-'DGL 4'!$B$28*D192))</f>
        <v>9.8039214881899461</v>
      </c>
      <c r="J192" s="21">
        <f>(I192+Systeme!$K$20)/Systeme!$K$17</f>
        <v>9.803921488189947E-3</v>
      </c>
      <c r="L192" s="8">
        <f t="shared" si="4"/>
        <v>9.8039259574712234E-8</v>
      </c>
      <c r="M192" s="21">
        <f>(L192+Systeme!$S$20)/Systeme!$S$17</f>
        <v>9.8039259574712239E-11</v>
      </c>
      <c r="O192" s="8">
        <f>('DGL 4'!$P$15/'DGL 4'!$B$26)*(1-EXP(-'DGL 4'!$B$26*D192)) + ('DGL 4'!$P$16/'DGL 4'!$B$27)*(1-EXP(-'DGL 4'!$B$27*D192))+ ('DGL 4'!$P$17/'DGL 4'!$B$28)*(1-EXP(-'DGL 4'!$B$28*D192))</f>
        <v>3.6198058637441403E-6</v>
      </c>
      <c r="P192" s="21">
        <f>(O192+Systeme!$AA$20)/Systeme!$AA$17</f>
        <v>3.61980586374414E-17</v>
      </c>
    </row>
    <row r="193" spans="1:16" x14ac:dyDescent="0.25">
      <c r="A193" s="4">
        <f t="shared" si="5"/>
        <v>191</v>
      </c>
      <c r="D193" s="19">
        <f>A193*0.001 *Systeme!$G$4</f>
        <v>95.5</v>
      </c>
      <c r="F193" s="8">
        <f>('DGL 4'!$P$3/'DGL 4'!$B$26)*(1-EXP(-'DGL 4'!$B$26*D193)) + ('DGL 4'!$P$4/'DGL 4'!$B$27)*(1-EXP(-'DGL 4'!$B$27*D193))+ ('DGL 4'!$P$5/'DGL 4'!$B$28)*(1-EXP(-'DGL 4'!$B$28*D193))</f>
        <v>-9.8039252252586788</v>
      </c>
      <c r="G193" s="21">
        <f>(F193+Systeme!$C$20)/Systeme!$C$17</f>
        <v>0.98039214954948262</v>
      </c>
      <c r="I193" s="8">
        <f>('DGL 4'!$P$7/'DGL 4'!$B$26)*(1-EXP(-'DGL 4'!$B$26*D193)) + ('DGL 4'!$P$8/'DGL 4'!$B$27)*(1-EXP(-'DGL 4'!$B$27*D193))+ ('DGL 4'!$P$9/'DGL 4'!$B$28)*(1-EXP(-'DGL 4'!$B$28*D193))</f>
        <v>9.803921487805475</v>
      </c>
      <c r="J193" s="21">
        <f>(I193+Systeme!$K$20)/Systeme!$K$17</f>
        <v>9.803921487805475E-3</v>
      </c>
      <c r="L193" s="8">
        <f t="shared" si="4"/>
        <v>9.8039257332270856E-8</v>
      </c>
      <c r="M193" s="21">
        <f>(L193+Systeme!$S$20)/Systeme!$S$17</f>
        <v>9.8039257332270861E-11</v>
      </c>
      <c r="O193" s="8">
        <f>('DGL 4'!$P$15/'DGL 4'!$B$26)*(1-EXP(-'DGL 4'!$B$26*D193)) + ('DGL 4'!$P$16/'DGL 4'!$B$27)*(1-EXP(-'DGL 4'!$B$27*D193))+ ('DGL 4'!$P$17/'DGL 4'!$B$28)*(1-EXP(-'DGL 4'!$B$28*D193))</f>
        <v>3.6394139464791985E-6</v>
      </c>
      <c r="P193" s="21">
        <f>(O193+Systeme!$AA$20)/Systeme!$AA$17</f>
        <v>3.6394139464791986E-17</v>
      </c>
    </row>
    <row r="194" spans="1:16" x14ac:dyDescent="0.25">
      <c r="A194" s="4">
        <f t="shared" si="5"/>
        <v>192</v>
      </c>
      <c r="D194" s="19">
        <f>A194*0.001 *Systeme!$G$4</f>
        <v>96</v>
      </c>
      <c r="F194" s="8">
        <f>('DGL 4'!$P$3/'DGL 4'!$B$26)*(1-EXP(-'DGL 4'!$B$26*D194)) + ('DGL 4'!$P$4/'DGL 4'!$B$27)*(1-EXP(-'DGL 4'!$B$27*D194))+ ('DGL 4'!$P$5/'DGL 4'!$B$28)*(1-EXP(-'DGL 4'!$B$28*D194))</f>
        <v>-9.80392524448229</v>
      </c>
      <c r="G194" s="21">
        <f>(F194+Systeme!$C$20)/Systeme!$C$17</f>
        <v>0.98039214951103548</v>
      </c>
      <c r="I194" s="8">
        <f>('DGL 4'!$P$7/'DGL 4'!$B$26)*(1-EXP(-'DGL 4'!$B$26*D194)) + ('DGL 4'!$P$8/'DGL 4'!$B$27)*(1-EXP(-'DGL 4'!$B$27*D194))+ ('DGL 4'!$P$9/'DGL 4'!$B$28)*(1-EXP(-'DGL 4'!$B$28*D194))</f>
        <v>9.8039214874210021</v>
      </c>
      <c r="J194" s="21">
        <f>(I194+Systeme!$K$20)/Systeme!$K$17</f>
        <v>9.8039214874210013E-3</v>
      </c>
      <c r="L194" s="8">
        <f t="shared" si="4"/>
        <v>9.8039258642543581E-8</v>
      </c>
      <c r="M194" s="21">
        <f>(L194+Systeme!$S$20)/Systeme!$S$17</f>
        <v>9.8039258642543576E-11</v>
      </c>
      <c r="O194" s="8">
        <f>('DGL 4'!$P$15/'DGL 4'!$B$26)*(1-EXP(-'DGL 4'!$B$26*D194)) + ('DGL 4'!$P$16/'DGL 4'!$B$27)*(1-EXP(-'DGL 4'!$B$27*D194))+ ('DGL 4'!$P$17/'DGL 4'!$B$28)*(1-EXP(-'DGL 4'!$B$28*D194))</f>
        <v>3.6590220292142564E-6</v>
      </c>
      <c r="P194" s="21">
        <f>(O194+Systeme!$AA$20)/Systeme!$AA$17</f>
        <v>3.6590220292142561E-17</v>
      </c>
    </row>
    <row r="195" spans="1:16" x14ac:dyDescent="0.25">
      <c r="A195" s="4">
        <f t="shared" si="5"/>
        <v>193</v>
      </c>
      <c r="D195" s="19">
        <f>A195*0.001 *Systeme!$G$4</f>
        <v>96.5</v>
      </c>
      <c r="F195" s="8">
        <f>('DGL 4'!$P$3/'DGL 4'!$B$26)*(1-EXP(-'DGL 4'!$B$26*D195)) + ('DGL 4'!$P$4/'DGL 4'!$B$27)*(1-EXP(-'DGL 4'!$B$27*D195))+ ('DGL 4'!$P$5/'DGL 4'!$B$28)*(1-EXP(-'DGL 4'!$B$28*D195))</f>
        <v>-9.8039252637059011</v>
      </c>
      <c r="G195" s="21">
        <f>(F195+Systeme!$C$20)/Systeme!$C$17</f>
        <v>0.98039214947258824</v>
      </c>
      <c r="I195" s="8">
        <f>('DGL 4'!$P$7/'DGL 4'!$B$26)*(1-EXP(-'DGL 4'!$B$26*D195)) + ('DGL 4'!$P$8/'DGL 4'!$B$27)*(1-EXP(-'DGL 4'!$B$27*D195))+ ('DGL 4'!$P$9/'DGL 4'!$B$28)*(1-EXP(-'DGL 4'!$B$28*D195))</f>
        <v>9.8039214870365292</v>
      </c>
      <c r="J195" s="21">
        <f>(I195+Systeme!$K$20)/Systeme!$K$17</f>
        <v>9.8039214870365293E-3</v>
      </c>
      <c r="L195" s="8">
        <f t="shared" si="4"/>
        <v>9.8039259952815883E-8</v>
      </c>
      <c r="M195" s="21">
        <f>(L195+Systeme!$S$20)/Systeme!$S$17</f>
        <v>9.8039259952815877E-11</v>
      </c>
      <c r="O195" s="8">
        <f>('DGL 4'!$P$15/'DGL 4'!$B$26)*(1-EXP(-'DGL 4'!$B$26*D195)) + ('DGL 4'!$P$16/'DGL 4'!$B$27)*(1-EXP(-'DGL 4'!$B$27*D195))+ ('DGL 4'!$P$17/'DGL 4'!$B$28)*(1-EXP(-'DGL 4'!$B$28*D195))</f>
        <v>3.6786301119493146E-6</v>
      </c>
      <c r="P195" s="21">
        <f>(O195+Systeme!$AA$20)/Systeme!$AA$17</f>
        <v>3.6786301119493147E-17</v>
      </c>
    </row>
    <row r="196" spans="1:16" x14ac:dyDescent="0.25">
      <c r="A196" s="4">
        <f t="shared" si="5"/>
        <v>194</v>
      </c>
      <c r="D196" s="19">
        <f>A196*0.001 *Systeme!$G$4</f>
        <v>97</v>
      </c>
      <c r="F196" s="8">
        <f>('DGL 4'!$P$3/'DGL 4'!$B$26)*(1-EXP(-'DGL 4'!$B$26*D196)) + ('DGL 4'!$P$4/'DGL 4'!$B$27)*(1-EXP(-'DGL 4'!$B$27*D196))+ ('DGL 4'!$P$5/'DGL 4'!$B$28)*(1-EXP(-'DGL 4'!$B$28*D196))</f>
        <v>-9.8039252829295123</v>
      </c>
      <c r="G196" s="21">
        <f>(F196+Systeme!$C$20)/Systeme!$C$17</f>
        <v>0.98039214943414099</v>
      </c>
      <c r="I196" s="8">
        <f>('DGL 4'!$P$7/'DGL 4'!$B$26)*(1-EXP(-'DGL 4'!$B$26*D196)) + ('DGL 4'!$P$8/'DGL 4'!$B$27)*(1-EXP(-'DGL 4'!$B$27*D196))+ ('DGL 4'!$P$9/'DGL 4'!$B$28)*(1-EXP(-'DGL 4'!$B$28*D196))</f>
        <v>9.8039214866520581</v>
      </c>
      <c r="J196" s="21">
        <f>(I196+Systeme!$K$20)/Systeme!$K$17</f>
        <v>9.8039214866520574E-3</v>
      </c>
      <c r="L196" s="8">
        <f t="shared" ref="L196:L259" si="6">-(F196+I196+O196)</f>
        <v>9.8039259486731768E-8</v>
      </c>
      <c r="M196" s="21">
        <f>(L196+Systeme!$S$20)/Systeme!$S$17</f>
        <v>9.8039259486731771E-11</v>
      </c>
      <c r="O196" s="8">
        <f>('DGL 4'!$P$15/'DGL 4'!$B$26)*(1-EXP(-'DGL 4'!$B$26*D196)) + ('DGL 4'!$P$16/'DGL 4'!$B$27)*(1-EXP(-'DGL 4'!$B$27*D196))+ ('DGL 4'!$P$17/'DGL 4'!$B$28)*(1-EXP(-'DGL 4'!$B$28*D196))</f>
        <v>3.6982381946843724E-6</v>
      </c>
      <c r="P196" s="21">
        <f>(O196+Systeme!$AA$20)/Systeme!$AA$17</f>
        <v>3.6982381946843721E-17</v>
      </c>
    </row>
    <row r="197" spans="1:16" x14ac:dyDescent="0.25">
      <c r="A197" s="4">
        <f t="shared" ref="A197:A260" si="7">A196+1</f>
        <v>195</v>
      </c>
      <c r="D197" s="19">
        <f>A197*0.001 *Systeme!$G$4</f>
        <v>97.5</v>
      </c>
      <c r="F197" s="8">
        <f>('DGL 4'!$P$3/'DGL 4'!$B$26)*(1-EXP(-'DGL 4'!$B$26*D197)) + ('DGL 4'!$P$4/'DGL 4'!$B$27)*(1-EXP(-'DGL 4'!$B$27*D197))+ ('DGL 4'!$P$5/'DGL 4'!$B$28)*(1-EXP(-'DGL 4'!$B$28*D197))</f>
        <v>-9.8039253021531216</v>
      </c>
      <c r="G197" s="21">
        <f>(F197+Systeme!$C$20)/Systeme!$C$17</f>
        <v>0.98039214939569375</v>
      </c>
      <c r="I197" s="8">
        <f>('DGL 4'!$P$7/'DGL 4'!$B$26)*(1-EXP(-'DGL 4'!$B$26*D197)) + ('DGL 4'!$P$8/'DGL 4'!$B$27)*(1-EXP(-'DGL 4'!$B$27*D197))+ ('DGL 4'!$P$9/'DGL 4'!$B$28)*(1-EXP(-'DGL 4'!$B$28*D197))</f>
        <v>9.8039214862675852</v>
      </c>
      <c r="J197" s="21">
        <f>(I197+Systeme!$K$20)/Systeme!$K$17</f>
        <v>9.8039214862675854E-3</v>
      </c>
      <c r="L197" s="8">
        <f t="shared" si="6"/>
        <v>9.8039259020648078E-8</v>
      </c>
      <c r="M197" s="21">
        <f>(L197+Systeme!$S$20)/Systeme!$S$17</f>
        <v>9.8039259020648079E-11</v>
      </c>
      <c r="O197" s="8">
        <f>('DGL 4'!$P$15/'DGL 4'!$B$26)*(1-EXP(-'DGL 4'!$B$26*D197)) + ('DGL 4'!$P$16/'DGL 4'!$B$27)*(1-EXP(-'DGL 4'!$B$27*D197))+ ('DGL 4'!$P$17/'DGL 4'!$B$28)*(1-EXP(-'DGL 4'!$B$28*D197))</f>
        <v>3.7178462774194298E-6</v>
      </c>
      <c r="P197" s="21">
        <f>(O197+Systeme!$AA$20)/Systeme!$AA$17</f>
        <v>3.7178462774194295E-17</v>
      </c>
    </row>
    <row r="198" spans="1:16" x14ac:dyDescent="0.25">
      <c r="A198" s="4">
        <f t="shared" si="7"/>
        <v>196</v>
      </c>
      <c r="D198" s="19">
        <f>A198*0.001 *Systeme!$G$4</f>
        <v>98</v>
      </c>
      <c r="F198" s="8">
        <f>('DGL 4'!$P$3/'DGL 4'!$B$26)*(1-EXP(-'DGL 4'!$B$26*D198)) + ('DGL 4'!$P$4/'DGL 4'!$B$27)*(1-EXP(-'DGL 4'!$B$27*D198))+ ('DGL 4'!$P$5/'DGL 4'!$B$28)*(1-EXP(-'DGL 4'!$B$28*D198))</f>
        <v>-9.8039253213767328</v>
      </c>
      <c r="G198" s="21">
        <f>(F198+Systeme!$C$20)/Systeme!$C$17</f>
        <v>0.98039214935724661</v>
      </c>
      <c r="I198" s="8">
        <f>('DGL 4'!$P$7/'DGL 4'!$B$26)*(1-EXP(-'DGL 4'!$B$26*D198)) + ('DGL 4'!$P$8/'DGL 4'!$B$27)*(1-EXP(-'DGL 4'!$B$27*D198))+ ('DGL 4'!$P$9/'DGL 4'!$B$28)*(1-EXP(-'DGL 4'!$B$28*D198))</f>
        <v>9.8039214858831123</v>
      </c>
      <c r="J198" s="21">
        <f>(I198+Systeme!$K$20)/Systeme!$K$17</f>
        <v>9.8039214858831117E-3</v>
      </c>
      <c r="L198" s="8">
        <f t="shared" si="6"/>
        <v>9.8039260330919956E-8</v>
      </c>
      <c r="M198" s="21">
        <f>(L198+Systeme!$S$20)/Systeme!$S$17</f>
        <v>9.8039260330919954E-11</v>
      </c>
      <c r="O198" s="8">
        <f>('DGL 4'!$P$15/'DGL 4'!$B$26)*(1-EXP(-'DGL 4'!$B$26*D198)) + ('DGL 4'!$P$16/'DGL 4'!$B$27)*(1-EXP(-'DGL 4'!$B$27*D198))+ ('DGL 4'!$P$17/'DGL 4'!$B$28)*(1-EXP(-'DGL 4'!$B$28*D198))</f>
        <v>3.7374543601544885E-6</v>
      </c>
      <c r="P198" s="21">
        <f>(O198+Systeme!$AA$20)/Systeme!$AA$17</f>
        <v>3.7374543601544882E-17</v>
      </c>
    </row>
    <row r="199" spans="1:16" x14ac:dyDescent="0.25">
      <c r="A199" s="4">
        <f t="shared" si="7"/>
        <v>197</v>
      </c>
      <c r="D199" s="19">
        <f>A199*0.001 *Systeme!$G$4</f>
        <v>98.5</v>
      </c>
      <c r="F199" s="8">
        <f>('DGL 4'!$P$3/'DGL 4'!$B$26)*(1-EXP(-'DGL 4'!$B$26*D199)) + ('DGL 4'!$P$4/'DGL 4'!$B$27)*(1-EXP(-'DGL 4'!$B$27*D199))+ ('DGL 4'!$P$5/'DGL 4'!$B$28)*(1-EXP(-'DGL 4'!$B$28*D199))</f>
        <v>-9.8039253406003439</v>
      </c>
      <c r="G199" s="21">
        <f>(F199+Systeme!$C$20)/Systeme!$C$17</f>
        <v>0.98039214931879926</v>
      </c>
      <c r="I199" s="8">
        <f>('DGL 4'!$P$7/'DGL 4'!$B$26)*(1-EXP(-'DGL 4'!$B$26*D199)) + ('DGL 4'!$P$8/'DGL 4'!$B$27)*(1-EXP(-'DGL 4'!$B$27*D199))+ ('DGL 4'!$P$9/'DGL 4'!$B$28)*(1-EXP(-'DGL 4'!$B$28*D199))</f>
        <v>9.8039214854986412</v>
      </c>
      <c r="J199" s="21">
        <f>(I199+Systeme!$K$20)/Systeme!$K$17</f>
        <v>9.8039214854986415E-3</v>
      </c>
      <c r="L199" s="8">
        <f t="shared" si="6"/>
        <v>9.8039259864835841E-8</v>
      </c>
      <c r="M199" s="21">
        <f>(L199+Systeme!$S$20)/Systeme!$S$17</f>
        <v>9.8039259864835836E-11</v>
      </c>
      <c r="O199" s="8">
        <f>('DGL 4'!$P$15/'DGL 4'!$B$26)*(1-EXP(-'DGL 4'!$B$26*D199)) + ('DGL 4'!$P$16/'DGL 4'!$B$27)*(1-EXP(-'DGL 4'!$B$27*D199))+ ('DGL 4'!$P$17/'DGL 4'!$B$28)*(1-EXP(-'DGL 4'!$B$28*D199))</f>
        <v>3.7570624428895463E-6</v>
      </c>
      <c r="P199" s="21">
        <f>(O199+Systeme!$AA$20)/Systeme!$AA$17</f>
        <v>3.7570624428895462E-17</v>
      </c>
    </row>
    <row r="200" spans="1:16" x14ac:dyDescent="0.25">
      <c r="A200" s="4">
        <f t="shared" si="7"/>
        <v>198</v>
      </c>
      <c r="D200" s="19">
        <f>A200*0.001 *Systeme!$G$4</f>
        <v>99</v>
      </c>
      <c r="F200" s="8">
        <f>('DGL 4'!$P$3/'DGL 4'!$B$26)*(1-EXP(-'DGL 4'!$B$26*D200)) + ('DGL 4'!$P$4/'DGL 4'!$B$27)*(1-EXP(-'DGL 4'!$B$27*D200))+ ('DGL 4'!$P$5/'DGL 4'!$B$28)*(1-EXP(-'DGL 4'!$B$28*D200))</f>
        <v>-9.8039253598239551</v>
      </c>
      <c r="G200" s="21">
        <f>(F200+Systeme!$C$20)/Systeme!$C$17</f>
        <v>0.98039214928035212</v>
      </c>
      <c r="I200" s="8">
        <f>('DGL 4'!$P$7/'DGL 4'!$B$26)*(1-EXP(-'DGL 4'!$B$26*D200)) + ('DGL 4'!$P$8/'DGL 4'!$B$27)*(1-EXP(-'DGL 4'!$B$27*D200))+ ('DGL 4'!$P$9/'DGL 4'!$B$28)*(1-EXP(-'DGL 4'!$B$28*D200))</f>
        <v>9.8039214851141683</v>
      </c>
      <c r="J200" s="21">
        <f>(I200+Systeme!$K$20)/Systeme!$K$17</f>
        <v>9.8039214851141677E-3</v>
      </c>
      <c r="L200" s="8">
        <f t="shared" si="6"/>
        <v>9.8039261175108566E-8</v>
      </c>
      <c r="M200" s="21">
        <f>(L200+Systeme!$S$20)/Systeme!$S$17</f>
        <v>9.8039261175108563E-11</v>
      </c>
      <c r="O200" s="8">
        <f>('DGL 4'!$P$15/'DGL 4'!$B$26)*(1-EXP(-'DGL 4'!$B$26*D200)) + ('DGL 4'!$P$16/'DGL 4'!$B$27)*(1-EXP(-'DGL 4'!$B$27*D200))+ ('DGL 4'!$P$17/'DGL 4'!$B$28)*(1-EXP(-'DGL 4'!$B$28*D200))</f>
        <v>3.7766705256246041E-6</v>
      </c>
      <c r="P200" s="21">
        <f>(O200+Systeme!$AA$20)/Systeme!$AA$17</f>
        <v>3.7766705256246042E-17</v>
      </c>
    </row>
    <row r="201" spans="1:16" x14ac:dyDescent="0.25">
      <c r="A201" s="4">
        <f t="shared" si="7"/>
        <v>199</v>
      </c>
      <c r="D201" s="19">
        <f>A201*0.001 *Systeme!$G$4</f>
        <v>99.5</v>
      </c>
      <c r="F201" s="8">
        <f>('DGL 4'!$P$3/'DGL 4'!$B$26)*(1-EXP(-'DGL 4'!$B$26*D201)) + ('DGL 4'!$P$4/'DGL 4'!$B$27)*(1-EXP(-'DGL 4'!$B$27*D201))+ ('DGL 4'!$P$5/'DGL 4'!$B$28)*(1-EXP(-'DGL 4'!$B$28*D201))</f>
        <v>-9.8039253790475644</v>
      </c>
      <c r="G201" s="21">
        <f>(F201+Systeme!$C$20)/Systeme!$C$17</f>
        <v>0.98039214924190488</v>
      </c>
      <c r="I201" s="8">
        <f>('DGL 4'!$P$7/'DGL 4'!$B$26)*(1-EXP(-'DGL 4'!$B$26*D201)) + ('DGL 4'!$P$8/'DGL 4'!$B$27)*(1-EXP(-'DGL 4'!$B$27*D201))+ ('DGL 4'!$P$9/'DGL 4'!$B$28)*(1-EXP(-'DGL 4'!$B$28*D201))</f>
        <v>9.8039214847296972</v>
      </c>
      <c r="J201" s="21">
        <f>(I201+Systeme!$K$20)/Systeme!$K$17</f>
        <v>9.8039214847296975E-3</v>
      </c>
      <c r="L201" s="8">
        <f t="shared" si="6"/>
        <v>9.8039258932667612E-8</v>
      </c>
      <c r="M201" s="21">
        <f>(L201+Systeme!$S$20)/Systeme!$S$17</f>
        <v>9.8039258932667611E-11</v>
      </c>
      <c r="O201" s="8">
        <f>('DGL 4'!$P$15/'DGL 4'!$B$26)*(1-EXP(-'DGL 4'!$B$26*D201)) + ('DGL 4'!$P$16/'DGL 4'!$B$27)*(1-EXP(-'DGL 4'!$B$27*D201))+ ('DGL 4'!$P$17/'DGL 4'!$B$28)*(1-EXP(-'DGL 4'!$B$28*D201))</f>
        <v>3.7962786083596619E-6</v>
      </c>
      <c r="P201" s="21">
        <f>(O201+Systeme!$AA$20)/Systeme!$AA$17</f>
        <v>3.7962786083596616E-17</v>
      </c>
    </row>
    <row r="202" spans="1:16" x14ac:dyDescent="0.25">
      <c r="A202" s="4">
        <f t="shared" si="7"/>
        <v>200</v>
      </c>
      <c r="D202" s="19">
        <f>A202*0.001 *Systeme!$G$4</f>
        <v>100</v>
      </c>
      <c r="F202" s="8">
        <f>('DGL 4'!$P$3/'DGL 4'!$B$26)*(1-EXP(-'DGL 4'!$B$26*D202)) + ('DGL 4'!$P$4/'DGL 4'!$B$27)*(1-EXP(-'DGL 4'!$B$27*D202))+ ('DGL 4'!$P$5/'DGL 4'!$B$28)*(1-EXP(-'DGL 4'!$B$28*D202))</f>
        <v>-9.8039253982711756</v>
      </c>
      <c r="G202" s="21">
        <f>(F202+Systeme!$C$20)/Systeme!$C$17</f>
        <v>0.98039214920345763</v>
      </c>
      <c r="I202" s="8">
        <f>('DGL 4'!$P$7/'DGL 4'!$B$26)*(1-EXP(-'DGL 4'!$B$26*D202)) + ('DGL 4'!$P$8/'DGL 4'!$B$27)*(1-EXP(-'DGL 4'!$B$27*D202))+ ('DGL 4'!$P$9/'DGL 4'!$B$28)*(1-EXP(-'DGL 4'!$B$28*D202))</f>
        <v>9.8039214843452243</v>
      </c>
      <c r="J202" s="21">
        <f>(I202+Systeme!$K$20)/Systeme!$K$17</f>
        <v>9.8039214843452238E-3</v>
      </c>
      <c r="L202" s="8">
        <f t="shared" si="6"/>
        <v>9.803926024293949E-8</v>
      </c>
      <c r="M202" s="21">
        <f>(L202+Systeme!$S$20)/Systeme!$S$17</f>
        <v>9.8039260242939486E-11</v>
      </c>
      <c r="O202" s="8">
        <f>('DGL 4'!$P$15/'DGL 4'!$B$26)*(1-EXP(-'DGL 4'!$B$26*D202)) + ('DGL 4'!$P$16/'DGL 4'!$B$27)*(1-EXP(-'DGL 4'!$B$27*D202))+ ('DGL 4'!$P$17/'DGL 4'!$B$28)*(1-EXP(-'DGL 4'!$B$28*D202))</f>
        <v>3.8158866910947206E-6</v>
      </c>
      <c r="P202" s="21">
        <f>(O202+Systeme!$AA$20)/Systeme!$AA$17</f>
        <v>3.8158866910947203E-17</v>
      </c>
    </row>
    <row r="203" spans="1:16" x14ac:dyDescent="0.25">
      <c r="A203" s="4">
        <f t="shared" si="7"/>
        <v>201</v>
      </c>
      <c r="D203" s="19">
        <f>A203*0.001 *Systeme!$G$4</f>
        <v>100.5</v>
      </c>
      <c r="F203" s="8">
        <f>('DGL 4'!$P$3/'DGL 4'!$B$26)*(1-EXP(-'DGL 4'!$B$26*D203)) + ('DGL 4'!$P$4/'DGL 4'!$B$27)*(1-EXP(-'DGL 4'!$B$27*D203))+ ('DGL 4'!$P$5/'DGL 4'!$B$28)*(1-EXP(-'DGL 4'!$B$28*D203))</f>
        <v>-9.8039254174947867</v>
      </c>
      <c r="G203" s="21">
        <f>(F203+Systeme!$C$20)/Systeme!$C$17</f>
        <v>0.98039214916501038</v>
      </c>
      <c r="I203" s="8">
        <f>('DGL 4'!$P$7/'DGL 4'!$B$26)*(1-EXP(-'DGL 4'!$B$26*D203)) + ('DGL 4'!$P$8/'DGL 4'!$B$27)*(1-EXP(-'DGL 4'!$B$27*D203))+ ('DGL 4'!$P$9/'DGL 4'!$B$28)*(1-EXP(-'DGL 4'!$B$28*D203))</f>
        <v>9.8039214839607514</v>
      </c>
      <c r="J203" s="21">
        <f>(I203+Systeme!$K$20)/Systeme!$K$17</f>
        <v>9.8039214839607518E-3</v>
      </c>
      <c r="L203" s="8">
        <f t="shared" si="6"/>
        <v>9.8039261553212215E-8</v>
      </c>
      <c r="M203" s="21">
        <f>(L203+Systeme!$S$20)/Systeme!$S$17</f>
        <v>9.8039261553212214E-11</v>
      </c>
      <c r="O203" s="8">
        <f>('DGL 4'!$P$15/'DGL 4'!$B$26)*(1-EXP(-'DGL 4'!$B$26*D203)) + ('DGL 4'!$P$16/'DGL 4'!$B$27)*(1-EXP(-'DGL 4'!$B$27*D203))+ ('DGL 4'!$P$17/'DGL 4'!$B$28)*(1-EXP(-'DGL 4'!$B$28*D203))</f>
        <v>3.8354947738297784E-6</v>
      </c>
      <c r="P203" s="21">
        <f>(O203+Systeme!$AA$20)/Systeme!$AA$17</f>
        <v>3.8354947738297783E-17</v>
      </c>
    </row>
    <row r="204" spans="1:16" x14ac:dyDescent="0.25">
      <c r="A204" s="4">
        <f t="shared" si="7"/>
        <v>202</v>
      </c>
      <c r="D204" s="19">
        <f>A204*0.001 *Systeme!$G$4</f>
        <v>101</v>
      </c>
      <c r="F204" s="8">
        <f>('DGL 4'!$P$3/'DGL 4'!$B$26)*(1-EXP(-'DGL 4'!$B$26*D204)) + ('DGL 4'!$P$4/'DGL 4'!$B$27)*(1-EXP(-'DGL 4'!$B$27*D204))+ ('DGL 4'!$P$5/'DGL 4'!$B$28)*(1-EXP(-'DGL 4'!$B$28*D204))</f>
        <v>-9.8039254367183979</v>
      </c>
      <c r="G204" s="21">
        <f>(F204+Systeme!$C$20)/Systeme!$C$17</f>
        <v>0.98039214912656325</v>
      </c>
      <c r="I204" s="8">
        <f>('DGL 4'!$P$7/'DGL 4'!$B$26)*(1-EXP(-'DGL 4'!$B$26*D204)) + ('DGL 4'!$P$8/'DGL 4'!$B$27)*(1-EXP(-'DGL 4'!$B$27*D204))+ ('DGL 4'!$P$9/'DGL 4'!$B$28)*(1-EXP(-'DGL 4'!$B$28*D204))</f>
        <v>9.8039214835762802</v>
      </c>
      <c r="J204" s="21">
        <f>(I204+Systeme!$K$20)/Systeme!$K$17</f>
        <v>9.8039214835762799E-3</v>
      </c>
      <c r="L204" s="8">
        <f t="shared" si="6"/>
        <v>9.8039261087128101E-8</v>
      </c>
      <c r="M204" s="21">
        <f>(L204+Systeme!$S$20)/Systeme!$S$17</f>
        <v>9.8039261087128095E-11</v>
      </c>
      <c r="O204" s="8">
        <f>('DGL 4'!$P$15/'DGL 4'!$B$26)*(1-EXP(-'DGL 4'!$B$26*D204)) + ('DGL 4'!$P$16/'DGL 4'!$B$27)*(1-EXP(-'DGL 4'!$B$27*D204))+ ('DGL 4'!$P$17/'DGL 4'!$B$28)*(1-EXP(-'DGL 4'!$B$28*D204))</f>
        <v>3.8551028565648362E-6</v>
      </c>
      <c r="P204" s="21">
        <f>(O204+Systeme!$AA$20)/Systeme!$AA$17</f>
        <v>3.8551028565648364E-17</v>
      </c>
    </row>
    <row r="205" spans="1:16" x14ac:dyDescent="0.25">
      <c r="A205" s="4">
        <f t="shared" si="7"/>
        <v>203</v>
      </c>
      <c r="D205" s="19">
        <f>A205*0.001 *Systeme!$G$4</f>
        <v>101.5</v>
      </c>
      <c r="F205" s="8">
        <f>('DGL 4'!$P$3/'DGL 4'!$B$26)*(1-EXP(-'DGL 4'!$B$26*D205)) + ('DGL 4'!$P$4/'DGL 4'!$B$27)*(1-EXP(-'DGL 4'!$B$27*D205))+ ('DGL 4'!$P$5/'DGL 4'!$B$28)*(1-EXP(-'DGL 4'!$B$28*D205))</f>
        <v>-9.8039254559420073</v>
      </c>
      <c r="G205" s="21">
        <f>(F205+Systeme!$C$20)/Systeme!$C$17</f>
        <v>0.98039214908811601</v>
      </c>
      <c r="I205" s="8">
        <f>('DGL 4'!$P$7/'DGL 4'!$B$26)*(1-EXP(-'DGL 4'!$B$26*D205)) + ('DGL 4'!$P$8/'DGL 4'!$B$27)*(1-EXP(-'DGL 4'!$B$27*D205))+ ('DGL 4'!$P$9/'DGL 4'!$B$28)*(1-EXP(-'DGL 4'!$B$28*D205))</f>
        <v>9.8039214831918073</v>
      </c>
      <c r="J205" s="21">
        <f>(I205+Systeme!$K$20)/Systeme!$K$17</f>
        <v>9.8039214831918079E-3</v>
      </c>
      <c r="L205" s="8">
        <f t="shared" si="6"/>
        <v>9.803926062104314E-8</v>
      </c>
      <c r="M205" s="21">
        <f>(L205+Systeme!$S$20)/Systeme!$S$17</f>
        <v>9.8039260621043137E-11</v>
      </c>
      <c r="O205" s="8">
        <f>('DGL 4'!$P$15/'DGL 4'!$B$26)*(1-EXP(-'DGL 4'!$B$26*D205)) + ('DGL 4'!$P$16/'DGL 4'!$B$27)*(1-EXP(-'DGL 4'!$B$27*D205))+ ('DGL 4'!$P$17/'DGL 4'!$B$28)*(1-EXP(-'DGL 4'!$B$28*D205))</f>
        <v>3.8747109392998949E-6</v>
      </c>
      <c r="P205" s="21">
        <f>(O205+Systeme!$AA$20)/Systeme!$AA$17</f>
        <v>3.874710939299895E-17</v>
      </c>
    </row>
    <row r="206" spans="1:16" x14ac:dyDescent="0.25">
      <c r="A206" s="4">
        <f t="shared" si="7"/>
        <v>204</v>
      </c>
      <c r="D206" s="19">
        <f>A206*0.001 *Systeme!$G$4</f>
        <v>102.00000000000001</v>
      </c>
      <c r="F206" s="8">
        <f>('DGL 4'!$P$3/'DGL 4'!$B$26)*(1-EXP(-'DGL 4'!$B$26*D206)) + ('DGL 4'!$P$4/'DGL 4'!$B$27)*(1-EXP(-'DGL 4'!$B$27*D206))+ ('DGL 4'!$P$5/'DGL 4'!$B$28)*(1-EXP(-'DGL 4'!$B$28*D206))</f>
        <v>-9.8039254751656184</v>
      </c>
      <c r="G206" s="21">
        <f>(F206+Systeme!$C$20)/Systeme!$C$17</f>
        <v>0.98039214904966876</v>
      </c>
      <c r="I206" s="8">
        <f>('DGL 4'!$P$7/'DGL 4'!$B$26)*(1-EXP(-'DGL 4'!$B$26*D206)) + ('DGL 4'!$P$8/'DGL 4'!$B$27)*(1-EXP(-'DGL 4'!$B$27*D206))+ ('DGL 4'!$P$9/'DGL 4'!$B$28)*(1-EXP(-'DGL 4'!$B$28*D206))</f>
        <v>9.8039214828073362</v>
      </c>
      <c r="J206" s="21">
        <f>(I206+Systeme!$K$20)/Systeme!$K$17</f>
        <v>9.8039214828073359E-3</v>
      </c>
      <c r="L206" s="8">
        <f t="shared" si="6"/>
        <v>9.8039260154959025E-8</v>
      </c>
      <c r="M206" s="21">
        <f>(L206+Systeme!$S$20)/Systeme!$S$17</f>
        <v>9.8039260154959031E-11</v>
      </c>
      <c r="O206" s="8">
        <f>('DGL 4'!$P$15/'DGL 4'!$B$26)*(1-EXP(-'DGL 4'!$B$26*D206)) + ('DGL 4'!$P$16/'DGL 4'!$B$27)*(1-EXP(-'DGL 4'!$B$27*D206))+ ('DGL 4'!$P$17/'DGL 4'!$B$28)*(1-EXP(-'DGL 4'!$B$28*D206))</f>
        <v>3.8943190220349527E-6</v>
      </c>
      <c r="P206" s="21">
        <f>(O206+Systeme!$AA$20)/Systeme!$AA$17</f>
        <v>3.8943190220349524E-17</v>
      </c>
    </row>
    <row r="207" spans="1:16" x14ac:dyDescent="0.25">
      <c r="A207" s="4">
        <f t="shared" si="7"/>
        <v>205</v>
      </c>
      <c r="D207" s="19">
        <f>A207*0.001 *Systeme!$G$4</f>
        <v>102.50000000000001</v>
      </c>
      <c r="F207" s="8">
        <f>('DGL 4'!$P$3/'DGL 4'!$B$26)*(1-EXP(-'DGL 4'!$B$26*D207)) + ('DGL 4'!$P$4/'DGL 4'!$B$27)*(1-EXP(-'DGL 4'!$B$27*D207))+ ('DGL 4'!$P$5/'DGL 4'!$B$28)*(1-EXP(-'DGL 4'!$B$28*D207))</f>
        <v>-9.8039254943892296</v>
      </c>
      <c r="G207" s="21">
        <f>(F207+Systeme!$C$20)/Systeme!$C$17</f>
        <v>0.98039214901122163</v>
      </c>
      <c r="I207" s="8">
        <f>('DGL 4'!$P$7/'DGL 4'!$B$26)*(1-EXP(-'DGL 4'!$B$26*D207)) + ('DGL 4'!$P$8/'DGL 4'!$B$27)*(1-EXP(-'DGL 4'!$B$27*D207))+ ('DGL 4'!$P$9/'DGL 4'!$B$28)*(1-EXP(-'DGL 4'!$B$28*D207))</f>
        <v>9.8039214824228633</v>
      </c>
      <c r="J207" s="21">
        <f>(I207+Systeme!$K$20)/Systeme!$K$17</f>
        <v>9.803921482422864E-3</v>
      </c>
      <c r="L207" s="8">
        <f t="shared" si="6"/>
        <v>9.803926146523175E-8</v>
      </c>
      <c r="M207" s="21">
        <f>(L207+Systeme!$S$20)/Systeme!$S$17</f>
        <v>9.8039261465231746E-11</v>
      </c>
      <c r="O207" s="8">
        <f>('DGL 4'!$P$15/'DGL 4'!$B$26)*(1-EXP(-'DGL 4'!$B$26*D207)) + ('DGL 4'!$P$16/'DGL 4'!$B$27)*(1-EXP(-'DGL 4'!$B$27*D207))+ ('DGL 4'!$P$17/'DGL 4'!$B$28)*(1-EXP(-'DGL 4'!$B$28*D207))</f>
        <v>3.9139271047700105E-6</v>
      </c>
      <c r="P207" s="21">
        <f>(O207+Systeme!$AA$20)/Systeme!$AA$17</f>
        <v>3.9139271047700104E-17</v>
      </c>
    </row>
    <row r="208" spans="1:16" x14ac:dyDescent="0.25">
      <c r="A208" s="4">
        <f t="shared" si="7"/>
        <v>206</v>
      </c>
      <c r="D208" s="19">
        <f>A208*0.001 *Systeme!$G$4</f>
        <v>103.00000000000001</v>
      </c>
      <c r="F208" s="8">
        <f>('DGL 4'!$P$3/'DGL 4'!$B$26)*(1-EXP(-'DGL 4'!$B$26*D208)) + ('DGL 4'!$P$4/'DGL 4'!$B$27)*(1-EXP(-'DGL 4'!$B$27*D208))+ ('DGL 4'!$P$5/'DGL 4'!$B$28)*(1-EXP(-'DGL 4'!$B$28*D208))</f>
        <v>-9.8039255136128407</v>
      </c>
      <c r="G208" s="21">
        <f>(F208+Systeme!$C$20)/Systeme!$C$17</f>
        <v>0.98039214897277427</v>
      </c>
      <c r="I208" s="8">
        <f>('DGL 4'!$P$7/'DGL 4'!$B$26)*(1-EXP(-'DGL 4'!$B$26*D208)) + ('DGL 4'!$P$8/'DGL 4'!$B$27)*(1-EXP(-'DGL 4'!$B$27*D208))+ ('DGL 4'!$P$9/'DGL 4'!$B$28)*(1-EXP(-'DGL 4'!$B$28*D208))</f>
        <v>9.8039214820383904</v>
      </c>
      <c r="J208" s="21">
        <f>(I208+Systeme!$K$20)/Systeme!$K$17</f>
        <v>9.8039214820383903E-3</v>
      </c>
      <c r="L208" s="8">
        <f t="shared" si="6"/>
        <v>9.8039262775504475E-8</v>
      </c>
      <c r="M208" s="21">
        <f>(L208+Systeme!$S$20)/Systeme!$S$17</f>
        <v>9.8039262775504474E-11</v>
      </c>
      <c r="O208" s="8">
        <f>('DGL 4'!$P$15/'DGL 4'!$B$26)*(1-EXP(-'DGL 4'!$B$26*D208)) + ('DGL 4'!$P$16/'DGL 4'!$B$27)*(1-EXP(-'DGL 4'!$B$27*D208))+ ('DGL 4'!$P$17/'DGL 4'!$B$28)*(1-EXP(-'DGL 4'!$B$28*D208))</f>
        <v>3.9335351875050683E-6</v>
      </c>
      <c r="P208" s="21">
        <f>(O208+Systeme!$AA$20)/Systeme!$AA$17</f>
        <v>3.9335351875050685E-17</v>
      </c>
    </row>
    <row r="209" spans="1:16" x14ac:dyDescent="0.25">
      <c r="A209" s="4">
        <f t="shared" si="7"/>
        <v>207</v>
      </c>
      <c r="D209" s="19">
        <f>A209*0.001 *Systeme!$G$4</f>
        <v>103.50000000000001</v>
      </c>
      <c r="F209" s="8">
        <f>('DGL 4'!$P$3/'DGL 4'!$B$26)*(1-EXP(-'DGL 4'!$B$26*D209)) + ('DGL 4'!$P$4/'DGL 4'!$B$27)*(1-EXP(-'DGL 4'!$B$27*D209))+ ('DGL 4'!$P$5/'DGL 4'!$B$28)*(1-EXP(-'DGL 4'!$B$28*D209))</f>
        <v>-9.8039255328364501</v>
      </c>
      <c r="G209" s="21">
        <f>(F209+Systeme!$C$20)/Systeme!$C$17</f>
        <v>0.98039214893432713</v>
      </c>
      <c r="I209" s="8">
        <f>('DGL 4'!$P$7/'DGL 4'!$B$26)*(1-EXP(-'DGL 4'!$B$26*D209)) + ('DGL 4'!$P$8/'DGL 4'!$B$27)*(1-EXP(-'DGL 4'!$B$27*D209))+ ('DGL 4'!$P$9/'DGL 4'!$B$28)*(1-EXP(-'DGL 4'!$B$28*D209))</f>
        <v>9.8039214816539193</v>
      </c>
      <c r="J209" s="21">
        <f>(I209+Systeme!$K$20)/Systeme!$K$17</f>
        <v>9.80392148165392E-3</v>
      </c>
      <c r="L209" s="8">
        <f t="shared" si="6"/>
        <v>9.8039260533062674E-8</v>
      </c>
      <c r="M209" s="21">
        <f>(L209+Systeme!$S$20)/Systeme!$S$17</f>
        <v>9.8039260533062669E-11</v>
      </c>
      <c r="O209" s="8">
        <f>('DGL 4'!$P$15/'DGL 4'!$B$26)*(1-EXP(-'DGL 4'!$B$26*D209)) + ('DGL 4'!$P$16/'DGL 4'!$B$27)*(1-EXP(-'DGL 4'!$B$27*D209))+ ('DGL 4'!$P$17/'DGL 4'!$B$28)*(1-EXP(-'DGL 4'!$B$28*D209))</f>
        <v>3.953143270240127E-6</v>
      </c>
      <c r="P209" s="21">
        <f>(O209+Systeme!$AA$20)/Systeme!$AA$17</f>
        <v>3.9531432702401271E-17</v>
      </c>
    </row>
    <row r="210" spans="1:16" x14ac:dyDescent="0.25">
      <c r="A210" s="4">
        <f t="shared" si="7"/>
        <v>208</v>
      </c>
      <c r="D210" s="19">
        <f>A210*0.001 *Systeme!$G$4</f>
        <v>104.00000000000001</v>
      </c>
      <c r="F210" s="8">
        <f>('DGL 4'!$P$3/'DGL 4'!$B$26)*(1-EXP(-'DGL 4'!$B$26*D210)) + ('DGL 4'!$P$4/'DGL 4'!$B$27)*(1-EXP(-'DGL 4'!$B$27*D210))+ ('DGL 4'!$P$5/'DGL 4'!$B$28)*(1-EXP(-'DGL 4'!$B$28*D210))</f>
        <v>-9.8039255520600612</v>
      </c>
      <c r="G210" s="21">
        <f>(F210+Systeme!$C$20)/Systeme!$C$17</f>
        <v>0.98039214889587989</v>
      </c>
      <c r="I210" s="8">
        <f>('DGL 4'!$P$7/'DGL 4'!$B$26)*(1-EXP(-'DGL 4'!$B$26*D210)) + ('DGL 4'!$P$8/'DGL 4'!$B$27)*(1-EXP(-'DGL 4'!$B$27*D210))+ ('DGL 4'!$P$9/'DGL 4'!$B$28)*(1-EXP(-'DGL 4'!$B$28*D210))</f>
        <v>9.8039214812694464</v>
      </c>
      <c r="J210" s="21">
        <f>(I210+Systeme!$K$20)/Systeme!$K$17</f>
        <v>9.8039214812694463E-3</v>
      </c>
      <c r="L210" s="8">
        <f t="shared" si="6"/>
        <v>9.8039261843335399E-8</v>
      </c>
      <c r="M210" s="21">
        <f>(L210+Systeme!$S$20)/Systeme!$S$17</f>
        <v>9.8039261843335396E-11</v>
      </c>
      <c r="O210" s="8">
        <f>('DGL 4'!$P$15/'DGL 4'!$B$26)*(1-EXP(-'DGL 4'!$B$26*D210)) + ('DGL 4'!$P$16/'DGL 4'!$B$27)*(1-EXP(-'DGL 4'!$B$27*D210))+ ('DGL 4'!$P$17/'DGL 4'!$B$28)*(1-EXP(-'DGL 4'!$B$28*D210))</f>
        <v>3.9727513529751848E-6</v>
      </c>
      <c r="P210" s="21">
        <f>(O210+Systeme!$AA$20)/Systeme!$AA$17</f>
        <v>3.9727513529751845E-17</v>
      </c>
    </row>
    <row r="211" spans="1:16" x14ac:dyDescent="0.25">
      <c r="A211" s="4">
        <f t="shared" si="7"/>
        <v>209</v>
      </c>
      <c r="D211" s="19">
        <f>A211*0.001 *Systeme!$G$4</f>
        <v>104.5</v>
      </c>
      <c r="F211" s="8">
        <f>('DGL 4'!$P$3/'DGL 4'!$B$26)*(1-EXP(-'DGL 4'!$B$26*D211)) + ('DGL 4'!$P$4/'DGL 4'!$B$27)*(1-EXP(-'DGL 4'!$B$27*D211))+ ('DGL 4'!$P$5/'DGL 4'!$B$28)*(1-EXP(-'DGL 4'!$B$28*D211))</f>
        <v>-9.8039255712836724</v>
      </c>
      <c r="G211" s="21">
        <f>(F211+Systeme!$C$20)/Systeme!$C$17</f>
        <v>0.98039214885743264</v>
      </c>
      <c r="I211" s="8">
        <f>('DGL 4'!$P$7/'DGL 4'!$B$26)*(1-EXP(-'DGL 4'!$B$26*D211)) + ('DGL 4'!$P$8/'DGL 4'!$B$27)*(1-EXP(-'DGL 4'!$B$27*D211))+ ('DGL 4'!$P$9/'DGL 4'!$B$28)*(1-EXP(-'DGL 4'!$B$28*D211))</f>
        <v>9.8039214808849735</v>
      </c>
      <c r="J211" s="21">
        <f>(I211+Systeme!$K$20)/Systeme!$K$17</f>
        <v>9.8039214808849744E-3</v>
      </c>
      <c r="L211" s="8">
        <f t="shared" si="6"/>
        <v>9.8039263153608124E-8</v>
      </c>
      <c r="M211" s="21">
        <f>(L211+Systeme!$S$20)/Systeme!$S$17</f>
        <v>9.8039263153608124E-11</v>
      </c>
      <c r="O211" s="8">
        <f>('DGL 4'!$P$15/'DGL 4'!$B$26)*(1-EXP(-'DGL 4'!$B$26*D211)) + ('DGL 4'!$P$16/'DGL 4'!$B$27)*(1-EXP(-'DGL 4'!$B$27*D211))+ ('DGL 4'!$P$17/'DGL 4'!$B$28)*(1-EXP(-'DGL 4'!$B$28*D211))</f>
        <v>3.9923594357102426E-6</v>
      </c>
      <c r="P211" s="21">
        <f>(O211+Systeme!$AA$20)/Systeme!$AA$17</f>
        <v>3.9923594357102426E-17</v>
      </c>
    </row>
    <row r="212" spans="1:16" x14ac:dyDescent="0.25">
      <c r="A212" s="4">
        <f t="shared" si="7"/>
        <v>210</v>
      </c>
      <c r="D212" s="19">
        <f>A212*0.001 *Systeme!$G$4</f>
        <v>105</v>
      </c>
      <c r="F212" s="8">
        <f>('DGL 4'!$P$3/'DGL 4'!$B$26)*(1-EXP(-'DGL 4'!$B$26*D212)) + ('DGL 4'!$P$4/'DGL 4'!$B$27)*(1-EXP(-'DGL 4'!$B$27*D212))+ ('DGL 4'!$P$5/'DGL 4'!$B$28)*(1-EXP(-'DGL 4'!$B$28*D212))</f>
        <v>-9.8039255905072835</v>
      </c>
      <c r="G212" s="21">
        <f>(F212+Systeme!$C$20)/Systeme!$C$17</f>
        <v>0.9803921488189854</v>
      </c>
      <c r="I212" s="8">
        <f>('DGL 4'!$P$7/'DGL 4'!$B$26)*(1-EXP(-'DGL 4'!$B$26*D212)) + ('DGL 4'!$P$8/'DGL 4'!$B$27)*(1-EXP(-'DGL 4'!$B$27*D212))+ ('DGL 4'!$P$9/'DGL 4'!$B$28)*(1-EXP(-'DGL 4'!$B$28*D212))</f>
        <v>9.8039214805005024</v>
      </c>
      <c r="J212" s="21">
        <f>(I212+Systeme!$K$20)/Systeme!$K$17</f>
        <v>9.8039214805005024E-3</v>
      </c>
      <c r="L212" s="8">
        <f t="shared" si="6"/>
        <v>9.803926268752401E-8</v>
      </c>
      <c r="M212" s="21">
        <f>(L212+Systeme!$S$20)/Systeme!$S$17</f>
        <v>9.8039262687524006E-11</v>
      </c>
      <c r="O212" s="8">
        <f>('DGL 4'!$P$15/'DGL 4'!$B$26)*(1-EXP(-'DGL 4'!$B$26*D212)) + ('DGL 4'!$P$16/'DGL 4'!$B$27)*(1-EXP(-'DGL 4'!$B$27*D212))+ ('DGL 4'!$P$17/'DGL 4'!$B$28)*(1-EXP(-'DGL 4'!$B$28*D212))</f>
        <v>4.0119675184453005E-6</v>
      </c>
      <c r="P212" s="21">
        <f>(O212+Systeme!$AA$20)/Systeme!$AA$17</f>
        <v>4.0119675184453006E-17</v>
      </c>
    </row>
    <row r="213" spans="1:16" x14ac:dyDescent="0.25">
      <c r="A213" s="4">
        <f t="shared" si="7"/>
        <v>211</v>
      </c>
      <c r="D213" s="19">
        <f>A213*0.001 *Systeme!$G$4</f>
        <v>105.5</v>
      </c>
      <c r="F213" s="8">
        <f>('DGL 4'!$P$3/'DGL 4'!$B$26)*(1-EXP(-'DGL 4'!$B$26*D213)) + ('DGL 4'!$P$4/'DGL 4'!$B$27)*(1-EXP(-'DGL 4'!$B$27*D213))+ ('DGL 4'!$P$5/'DGL 4'!$B$28)*(1-EXP(-'DGL 4'!$B$28*D213))</f>
        <v>-9.8039256097308929</v>
      </c>
      <c r="G213" s="21">
        <f>(F213+Systeme!$C$20)/Systeme!$C$17</f>
        <v>0.98039214878053826</v>
      </c>
      <c r="I213" s="8">
        <f>('DGL 4'!$P$7/'DGL 4'!$B$26)*(1-EXP(-'DGL 4'!$B$26*D213)) + ('DGL 4'!$P$8/'DGL 4'!$B$27)*(1-EXP(-'DGL 4'!$B$27*D213))+ ('DGL 4'!$P$9/'DGL 4'!$B$28)*(1-EXP(-'DGL 4'!$B$28*D213))</f>
        <v>9.8039214801160295</v>
      </c>
      <c r="J213" s="21">
        <f>(I213+Systeme!$K$20)/Systeme!$K$17</f>
        <v>9.8039214801160287E-3</v>
      </c>
      <c r="L213" s="8">
        <f t="shared" si="6"/>
        <v>9.8039262221439049E-8</v>
      </c>
      <c r="M213" s="21">
        <f>(L213+Systeme!$S$20)/Systeme!$S$17</f>
        <v>9.8039262221439047E-11</v>
      </c>
      <c r="O213" s="8">
        <f>('DGL 4'!$P$15/'DGL 4'!$B$26)*(1-EXP(-'DGL 4'!$B$26*D213)) + ('DGL 4'!$P$16/'DGL 4'!$B$27)*(1-EXP(-'DGL 4'!$B$27*D213))+ ('DGL 4'!$P$17/'DGL 4'!$B$28)*(1-EXP(-'DGL 4'!$B$28*D213))</f>
        <v>4.0315756011803591E-6</v>
      </c>
      <c r="P213" s="21">
        <f>(O213+Systeme!$AA$20)/Systeme!$AA$17</f>
        <v>4.0315756011803592E-17</v>
      </c>
    </row>
    <row r="214" spans="1:16" x14ac:dyDescent="0.25">
      <c r="A214" s="4">
        <f t="shared" si="7"/>
        <v>212</v>
      </c>
      <c r="D214" s="19">
        <f>A214*0.001 *Systeme!$G$4</f>
        <v>106</v>
      </c>
      <c r="F214" s="8">
        <f>('DGL 4'!$P$3/'DGL 4'!$B$26)*(1-EXP(-'DGL 4'!$B$26*D214)) + ('DGL 4'!$P$4/'DGL 4'!$B$27)*(1-EXP(-'DGL 4'!$B$27*D214))+ ('DGL 4'!$P$5/'DGL 4'!$B$28)*(1-EXP(-'DGL 4'!$B$28*D214))</f>
        <v>-9.803925628954504</v>
      </c>
      <c r="G214" s="21">
        <f>(F214+Systeme!$C$20)/Systeme!$C$17</f>
        <v>0.98039214874209102</v>
      </c>
      <c r="I214" s="8">
        <f>('DGL 4'!$P$7/'DGL 4'!$B$26)*(1-EXP(-'DGL 4'!$B$26*D214)) + ('DGL 4'!$P$8/'DGL 4'!$B$27)*(1-EXP(-'DGL 4'!$B$27*D214))+ ('DGL 4'!$P$9/'DGL 4'!$B$28)*(1-EXP(-'DGL 4'!$B$28*D214))</f>
        <v>9.8039214797315584</v>
      </c>
      <c r="J214" s="21">
        <f>(I214+Systeme!$K$20)/Systeme!$K$17</f>
        <v>9.8039214797315585E-3</v>
      </c>
      <c r="L214" s="8">
        <f t="shared" si="6"/>
        <v>9.8039261755354934E-8</v>
      </c>
      <c r="M214" s="21">
        <f>(L214+Systeme!$S$20)/Systeme!$S$17</f>
        <v>9.8039261755354928E-11</v>
      </c>
      <c r="O214" s="8">
        <f>('DGL 4'!$P$15/'DGL 4'!$B$26)*(1-EXP(-'DGL 4'!$B$26*D214)) + ('DGL 4'!$P$16/'DGL 4'!$B$27)*(1-EXP(-'DGL 4'!$B$27*D214))+ ('DGL 4'!$P$17/'DGL 4'!$B$28)*(1-EXP(-'DGL 4'!$B$28*D214))</f>
        <v>4.0511836839154169E-6</v>
      </c>
      <c r="P214" s="21">
        <f>(O214+Systeme!$AA$20)/Systeme!$AA$17</f>
        <v>4.0511836839154167E-17</v>
      </c>
    </row>
    <row r="215" spans="1:16" x14ac:dyDescent="0.25">
      <c r="A215" s="4">
        <f t="shared" si="7"/>
        <v>213</v>
      </c>
      <c r="D215" s="19">
        <f>A215*0.001 *Systeme!$G$4</f>
        <v>106.5</v>
      </c>
      <c r="F215" s="8">
        <f>('DGL 4'!$P$3/'DGL 4'!$B$26)*(1-EXP(-'DGL 4'!$B$26*D215)) + ('DGL 4'!$P$4/'DGL 4'!$B$27)*(1-EXP(-'DGL 4'!$B$27*D215))+ ('DGL 4'!$P$5/'DGL 4'!$B$28)*(1-EXP(-'DGL 4'!$B$28*D215))</f>
        <v>-9.8039256481781152</v>
      </c>
      <c r="G215" s="21">
        <f>(F215+Systeme!$C$20)/Systeme!$C$17</f>
        <v>0.98039214870364377</v>
      </c>
      <c r="I215" s="8">
        <f>('DGL 4'!$P$7/'DGL 4'!$B$26)*(1-EXP(-'DGL 4'!$B$26*D215)) + ('DGL 4'!$P$8/'DGL 4'!$B$27)*(1-EXP(-'DGL 4'!$B$27*D215))+ ('DGL 4'!$P$9/'DGL 4'!$B$28)*(1-EXP(-'DGL 4'!$B$28*D215))</f>
        <v>9.8039214793470855</v>
      </c>
      <c r="J215" s="21">
        <f>(I215+Systeme!$K$20)/Systeme!$K$17</f>
        <v>9.8039214793470848E-3</v>
      </c>
      <c r="L215" s="8">
        <f t="shared" si="6"/>
        <v>9.8039263065627659E-8</v>
      </c>
      <c r="M215" s="21">
        <f>(L215+Systeme!$S$20)/Systeme!$S$17</f>
        <v>9.8039263065627656E-11</v>
      </c>
      <c r="O215" s="8">
        <f>('DGL 4'!$P$15/'DGL 4'!$B$26)*(1-EXP(-'DGL 4'!$B$26*D215)) + ('DGL 4'!$P$16/'DGL 4'!$B$27)*(1-EXP(-'DGL 4'!$B$27*D215))+ ('DGL 4'!$P$17/'DGL 4'!$B$28)*(1-EXP(-'DGL 4'!$B$28*D215))</f>
        <v>4.0707917666504748E-6</v>
      </c>
      <c r="P215" s="21">
        <f>(O215+Systeme!$AA$20)/Systeme!$AA$17</f>
        <v>4.0707917666504747E-17</v>
      </c>
    </row>
    <row r="216" spans="1:16" x14ac:dyDescent="0.25">
      <c r="A216" s="4">
        <f t="shared" si="7"/>
        <v>214</v>
      </c>
      <c r="D216" s="19">
        <f>A216*0.001 *Systeme!$G$4</f>
        <v>107</v>
      </c>
      <c r="F216" s="8">
        <f>('DGL 4'!$P$3/'DGL 4'!$B$26)*(1-EXP(-'DGL 4'!$B$26*D216)) + ('DGL 4'!$P$4/'DGL 4'!$B$27)*(1-EXP(-'DGL 4'!$B$27*D216))+ ('DGL 4'!$P$5/'DGL 4'!$B$28)*(1-EXP(-'DGL 4'!$B$28*D216))</f>
        <v>-9.8039256674017263</v>
      </c>
      <c r="G216" s="21">
        <f>(F216+Systeme!$C$20)/Systeme!$C$17</f>
        <v>0.98039214866519664</v>
      </c>
      <c r="I216" s="8">
        <f>('DGL 4'!$P$7/'DGL 4'!$B$26)*(1-EXP(-'DGL 4'!$B$26*D216)) + ('DGL 4'!$P$8/'DGL 4'!$B$27)*(1-EXP(-'DGL 4'!$B$27*D216))+ ('DGL 4'!$P$9/'DGL 4'!$B$28)*(1-EXP(-'DGL 4'!$B$28*D216))</f>
        <v>9.8039214789626126</v>
      </c>
      <c r="J216" s="21">
        <f>(I216+Systeme!$K$20)/Systeme!$K$17</f>
        <v>9.8039214789626128E-3</v>
      </c>
      <c r="L216" s="8">
        <f t="shared" si="6"/>
        <v>9.8039264375899537E-8</v>
      </c>
      <c r="M216" s="21">
        <f>(L216+Systeme!$S$20)/Systeme!$S$17</f>
        <v>9.8039264375899531E-11</v>
      </c>
      <c r="O216" s="8">
        <f>('DGL 4'!$P$15/'DGL 4'!$B$26)*(1-EXP(-'DGL 4'!$B$26*D216)) + ('DGL 4'!$P$16/'DGL 4'!$B$27)*(1-EXP(-'DGL 4'!$B$27*D216))+ ('DGL 4'!$P$17/'DGL 4'!$B$28)*(1-EXP(-'DGL 4'!$B$28*D216))</f>
        <v>4.0903998493855334E-6</v>
      </c>
      <c r="P216" s="21">
        <f>(O216+Systeme!$AA$20)/Systeme!$AA$17</f>
        <v>4.0903998493855333E-17</v>
      </c>
    </row>
    <row r="217" spans="1:16" x14ac:dyDescent="0.25">
      <c r="A217" s="4">
        <f t="shared" si="7"/>
        <v>215</v>
      </c>
      <c r="D217" s="19">
        <f>A217*0.001 *Systeme!$G$4</f>
        <v>107.5</v>
      </c>
      <c r="F217" s="8">
        <f>('DGL 4'!$P$3/'DGL 4'!$B$26)*(1-EXP(-'DGL 4'!$B$26*D217)) + ('DGL 4'!$P$4/'DGL 4'!$B$27)*(1-EXP(-'DGL 4'!$B$27*D217))+ ('DGL 4'!$P$5/'DGL 4'!$B$28)*(1-EXP(-'DGL 4'!$B$28*D217))</f>
        <v>-9.8039256866253357</v>
      </c>
      <c r="G217" s="21">
        <f>(F217+Systeme!$C$20)/Systeme!$C$17</f>
        <v>0.98039214862674928</v>
      </c>
      <c r="I217" s="8">
        <f>('DGL 4'!$P$7/'DGL 4'!$B$26)*(1-EXP(-'DGL 4'!$B$26*D217)) + ('DGL 4'!$P$8/'DGL 4'!$B$27)*(1-EXP(-'DGL 4'!$B$27*D217))+ ('DGL 4'!$P$9/'DGL 4'!$B$28)*(1-EXP(-'DGL 4'!$B$28*D217))</f>
        <v>9.8039214785781414</v>
      </c>
      <c r="J217" s="21">
        <f>(I217+Systeme!$K$20)/Systeme!$K$17</f>
        <v>9.8039214785781408E-3</v>
      </c>
      <c r="L217" s="8">
        <f t="shared" si="6"/>
        <v>9.8039262133458583E-8</v>
      </c>
      <c r="M217" s="21">
        <f>(L217+Systeme!$S$20)/Systeme!$S$17</f>
        <v>9.8039262133458579E-11</v>
      </c>
      <c r="O217" s="8">
        <f>('DGL 4'!$P$15/'DGL 4'!$B$26)*(1-EXP(-'DGL 4'!$B$26*D217)) + ('DGL 4'!$P$16/'DGL 4'!$B$27)*(1-EXP(-'DGL 4'!$B$27*D217))+ ('DGL 4'!$P$17/'DGL 4'!$B$28)*(1-EXP(-'DGL 4'!$B$28*D217))</f>
        <v>4.1100079321205912E-6</v>
      </c>
      <c r="P217" s="21">
        <f>(O217+Systeme!$AA$20)/Systeme!$AA$17</f>
        <v>4.1100079321205914E-17</v>
      </c>
    </row>
    <row r="218" spans="1:16" x14ac:dyDescent="0.25">
      <c r="A218" s="4">
        <f t="shared" si="7"/>
        <v>216</v>
      </c>
      <c r="D218" s="19">
        <f>A218*0.001 *Systeme!$G$4</f>
        <v>108</v>
      </c>
      <c r="F218" s="8">
        <f>('DGL 4'!$P$3/'DGL 4'!$B$26)*(1-EXP(-'DGL 4'!$B$26*D218)) + ('DGL 4'!$P$4/'DGL 4'!$B$27)*(1-EXP(-'DGL 4'!$B$27*D218))+ ('DGL 4'!$P$5/'DGL 4'!$B$28)*(1-EXP(-'DGL 4'!$B$28*D218))</f>
        <v>-9.8039257058489468</v>
      </c>
      <c r="G218" s="21">
        <f>(F218+Systeme!$C$20)/Systeme!$C$17</f>
        <v>0.98039214858830215</v>
      </c>
      <c r="I218" s="8">
        <f>('DGL 4'!$P$7/'DGL 4'!$B$26)*(1-EXP(-'DGL 4'!$B$26*D218)) + ('DGL 4'!$P$8/'DGL 4'!$B$27)*(1-EXP(-'DGL 4'!$B$27*D218))+ ('DGL 4'!$P$9/'DGL 4'!$B$28)*(1-EXP(-'DGL 4'!$B$28*D218))</f>
        <v>9.8039214781936685</v>
      </c>
      <c r="J218" s="21">
        <f>(I218+Systeme!$K$20)/Systeme!$K$17</f>
        <v>9.8039214781936689E-3</v>
      </c>
      <c r="L218" s="8">
        <f t="shared" si="6"/>
        <v>9.8039263443731308E-8</v>
      </c>
      <c r="M218" s="21">
        <f>(L218+Systeme!$S$20)/Systeme!$S$17</f>
        <v>9.8039263443731307E-11</v>
      </c>
      <c r="O218" s="8">
        <f>('DGL 4'!$P$15/'DGL 4'!$B$26)*(1-EXP(-'DGL 4'!$B$26*D218)) + ('DGL 4'!$P$16/'DGL 4'!$B$27)*(1-EXP(-'DGL 4'!$B$27*D218))+ ('DGL 4'!$P$17/'DGL 4'!$B$28)*(1-EXP(-'DGL 4'!$B$28*D218))</f>
        <v>4.1296160148556491E-6</v>
      </c>
      <c r="P218" s="21">
        <f>(O218+Systeme!$AA$20)/Systeme!$AA$17</f>
        <v>4.1296160148556488E-17</v>
      </c>
    </row>
    <row r="219" spans="1:16" x14ac:dyDescent="0.25">
      <c r="A219" s="4">
        <f t="shared" si="7"/>
        <v>217</v>
      </c>
      <c r="D219" s="19">
        <f>A219*0.001 *Systeme!$G$4</f>
        <v>108.5</v>
      </c>
      <c r="F219" s="8">
        <f>('DGL 4'!$P$3/'DGL 4'!$B$26)*(1-EXP(-'DGL 4'!$B$26*D219)) + ('DGL 4'!$P$4/'DGL 4'!$B$27)*(1-EXP(-'DGL 4'!$B$27*D219))+ ('DGL 4'!$P$5/'DGL 4'!$B$28)*(1-EXP(-'DGL 4'!$B$28*D219))</f>
        <v>-9.803925725072558</v>
      </c>
      <c r="G219" s="21">
        <f>(F219+Systeme!$C$20)/Systeme!$C$17</f>
        <v>0.9803921485498549</v>
      </c>
      <c r="I219" s="8">
        <f>('DGL 4'!$P$7/'DGL 4'!$B$26)*(1-EXP(-'DGL 4'!$B$26*D219)) + ('DGL 4'!$P$8/'DGL 4'!$B$27)*(1-EXP(-'DGL 4'!$B$27*D219))+ ('DGL 4'!$P$9/'DGL 4'!$B$28)*(1-EXP(-'DGL 4'!$B$28*D219))</f>
        <v>9.8039214778091974</v>
      </c>
      <c r="J219" s="21">
        <f>(I219+Systeme!$K$20)/Systeme!$K$17</f>
        <v>9.8039214778091969E-3</v>
      </c>
      <c r="L219" s="8">
        <f t="shared" si="6"/>
        <v>9.8039262977647194E-8</v>
      </c>
      <c r="M219" s="21">
        <f>(L219+Systeme!$S$20)/Systeme!$S$17</f>
        <v>9.8039262977647188E-11</v>
      </c>
      <c r="O219" s="8">
        <f>('DGL 4'!$P$15/'DGL 4'!$B$26)*(1-EXP(-'DGL 4'!$B$26*D219)) + ('DGL 4'!$P$16/'DGL 4'!$B$27)*(1-EXP(-'DGL 4'!$B$27*D219))+ ('DGL 4'!$P$17/'DGL 4'!$B$28)*(1-EXP(-'DGL 4'!$B$28*D219))</f>
        <v>4.1492240975907069E-6</v>
      </c>
      <c r="P219" s="21">
        <f>(O219+Systeme!$AA$20)/Systeme!$AA$17</f>
        <v>4.1492240975907068E-17</v>
      </c>
    </row>
    <row r="220" spans="1:16" x14ac:dyDescent="0.25">
      <c r="A220" s="4">
        <f t="shared" si="7"/>
        <v>218</v>
      </c>
      <c r="D220" s="19">
        <f>A220*0.001 *Systeme!$G$4</f>
        <v>109</v>
      </c>
      <c r="F220" s="8">
        <f>('DGL 4'!$P$3/'DGL 4'!$B$26)*(1-EXP(-'DGL 4'!$B$26*D220)) + ('DGL 4'!$P$4/'DGL 4'!$B$27)*(1-EXP(-'DGL 4'!$B$27*D220))+ ('DGL 4'!$P$5/'DGL 4'!$B$28)*(1-EXP(-'DGL 4'!$B$28*D220))</f>
        <v>-9.8039257442961691</v>
      </c>
      <c r="G220" s="21">
        <f>(F220+Systeme!$C$20)/Systeme!$C$17</f>
        <v>0.98039214851140766</v>
      </c>
      <c r="I220" s="8">
        <f>('DGL 4'!$P$7/'DGL 4'!$B$26)*(1-EXP(-'DGL 4'!$B$26*D220)) + ('DGL 4'!$P$8/'DGL 4'!$B$27)*(1-EXP(-'DGL 4'!$B$27*D220))+ ('DGL 4'!$P$9/'DGL 4'!$B$28)*(1-EXP(-'DGL 4'!$B$28*D220))</f>
        <v>9.8039214774247245</v>
      </c>
      <c r="J220" s="21">
        <f>(I220+Systeme!$K$20)/Systeme!$K$17</f>
        <v>9.8039214774247249E-3</v>
      </c>
      <c r="L220" s="8">
        <f t="shared" si="6"/>
        <v>9.8039264287919072E-8</v>
      </c>
      <c r="M220" s="21">
        <f>(L220+Systeme!$S$20)/Systeme!$S$17</f>
        <v>9.8039264287919076E-11</v>
      </c>
      <c r="O220" s="8">
        <f>('DGL 4'!$P$15/'DGL 4'!$B$26)*(1-EXP(-'DGL 4'!$B$26*D220)) + ('DGL 4'!$P$16/'DGL 4'!$B$27)*(1-EXP(-'DGL 4'!$B$27*D220))+ ('DGL 4'!$P$17/'DGL 4'!$B$28)*(1-EXP(-'DGL 4'!$B$28*D220))</f>
        <v>4.1688321803257655E-6</v>
      </c>
      <c r="P220" s="21">
        <f>(O220+Systeme!$AA$20)/Systeme!$AA$17</f>
        <v>4.1688321803257655E-17</v>
      </c>
    </row>
    <row r="221" spans="1:16" x14ac:dyDescent="0.25">
      <c r="A221" s="4">
        <f t="shared" si="7"/>
        <v>219</v>
      </c>
      <c r="D221" s="19">
        <f>A221*0.001 *Systeme!$G$4</f>
        <v>109.5</v>
      </c>
      <c r="F221" s="8">
        <f>('DGL 4'!$P$3/'DGL 4'!$B$26)*(1-EXP(-'DGL 4'!$B$26*D221)) + ('DGL 4'!$P$4/'DGL 4'!$B$27)*(1-EXP(-'DGL 4'!$B$27*D221))+ ('DGL 4'!$P$5/'DGL 4'!$B$28)*(1-EXP(-'DGL 4'!$B$28*D221))</f>
        <v>-9.8039257635197785</v>
      </c>
      <c r="G221" s="21">
        <f>(F221+Systeme!$C$20)/Systeme!$C$17</f>
        <v>0.98039214847296041</v>
      </c>
      <c r="I221" s="8">
        <f>('DGL 4'!$P$7/'DGL 4'!$B$26)*(1-EXP(-'DGL 4'!$B$26*D221)) + ('DGL 4'!$P$8/'DGL 4'!$B$27)*(1-EXP(-'DGL 4'!$B$27*D221))+ ('DGL 4'!$P$9/'DGL 4'!$B$28)*(1-EXP(-'DGL 4'!$B$28*D221))</f>
        <v>9.8039214770402516</v>
      </c>
      <c r="J221" s="21">
        <f>(I221+Systeme!$K$20)/Systeme!$K$17</f>
        <v>9.8039214770402512E-3</v>
      </c>
      <c r="L221" s="8">
        <f t="shared" si="6"/>
        <v>9.8039263821834958E-8</v>
      </c>
      <c r="M221" s="21">
        <f>(L221+Systeme!$S$20)/Systeme!$S$17</f>
        <v>9.8039263821834957E-11</v>
      </c>
      <c r="O221" s="8">
        <f>('DGL 4'!$P$15/'DGL 4'!$B$26)*(1-EXP(-'DGL 4'!$B$26*D221)) + ('DGL 4'!$P$16/'DGL 4'!$B$27)*(1-EXP(-'DGL 4'!$B$27*D221))+ ('DGL 4'!$P$17/'DGL 4'!$B$28)*(1-EXP(-'DGL 4'!$B$28*D221))</f>
        <v>4.1884402630608234E-6</v>
      </c>
      <c r="P221" s="21">
        <f>(O221+Systeme!$AA$20)/Systeme!$AA$17</f>
        <v>4.1884402630608235E-17</v>
      </c>
    </row>
    <row r="222" spans="1:16" x14ac:dyDescent="0.25">
      <c r="A222" s="4">
        <f t="shared" si="7"/>
        <v>220</v>
      </c>
      <c r="D222" s="19">
        <f>A222*0.001 *Systeme!$G$4</f>
        <v>110</v>
      </c>
      <c r="F222" s="8">
        <f>('DGL 4'!$P$3/'DGL 4'!$B$26)*(1-EXP(-'DGL 4'!$B$26*D222)) + ('DGL 4'!$P$4/'DGL 4'!$B$27)*(1-EXP(-'DGL 4'!$B$27*D222))+ ('DGL 4'!$P$5/'DGL 4'!$B$28)*(1-EXP(-'DGL 4'!$B$28*D222))</f>
        <v>-9.8039257827433897</v>
      </c>
      <c r="G222" s="21">
        <f>(F222+Systeme!$C$20)/Systeme!$C$17</f>
        <v>0.98039214843451328</v>
      </c>
      <c r="I222" s="8">
        <f>('DGL 4'!$P$7/'DGL 4'!$B$26)*(1-EXP(-'DGL 4'!$B$26*D222)) + ('DGL 4'!$P$8/'DGL 4'!$B$27)*(1-EXP(-'DGL 4'!$B$27*D222))+ ('DGL 4'!$P$9/'DGL 4'!$B$28)*(1-EXP(-'DGL 4'!$B$28*D222))</f>
        <v>9.8039214766557805</v>
      </c>
      <c r="J222" s="21">
        <f>(I222+Systeme!$K$20)/Systeme!$K$17</f>
        <v>9.803921476655781E-3</v>
      </c>
      <c r="L222" s="8">
        <f t="shared" si="6"/>
        <v>9.8039263355750843E-8</v>
      </c>
      <c r="M222" s="21">
        <f>(L222+Systeme!$S$20)/Systeme!$S$17</f>
        <v>9.8039263355750839E-11</v>
      </c>
      <c r="O222" s="8">
        <f>('DGL 4'!$P$15/'DGL 4'!$B$26)*(1-EXP(-'DGL 4'!$B$26*D222)) + ('DGL 4'!$P$16/'DGL 4'!$B$27)*(1-EXP(-'DGL 4'!$B$27*D222))+ ('DGL 4'!$P$17/'DGL 4'!$B$28)*(1-EXP(-'DGL 4'!$B$28*D222))</f>
        <v>4.2080483457958812E-6</v>
      </c>
      <c r="P222" s="21">
        <f>(O222+Systeme!$AA$20)/Systeme!$AA$17</f>
        <v>4.2080483457958809E-17</v>
      </c>
    </row>
    <row r="223" spans="1:16" x14ac:dyDescent="0.25">
      <c r="A223" s="4">
        <f t="shared" si="7"/>
        <v>221</v>
      </c>
      <c r="D223" s="19">
        <f>A223*0.001 *Systeme!$G$4</f>
        <v>110.5</v>
      </c>
      <c r="F223" s="8">
        <f>('DGL 4'!$P$3/'DGL 4'!$B$26)*(1-EXP(-'DGL 4'!$B$26*D223)) + ('DGL 4'!$P$4/'DGL 4'!$B$27)*(1-EXP(-'DGL 4'!$B$27*D223))+ ('DGL 4'!$P$5/'DGL 4'!$B$28)*(1-EXP(-'DGL 4'!$B$28*D223))</f>
        <v>-9.8039258019670008</v>
      </c>
      <c r="G223" s="21">
        <f>(F223+Systeme!$C$20)/Systeme!$C$17</f>
        <v>0.98039214839606603</v>
      </c>
      <c r="I223" s="8">
        <f>('DGL 4'!$P$7/'DGL 4'!$B$26)*(1-EXP(-'DGL 4'!$B$26*D223)) + ('DGL 4'!$P$8/'DGL 4'!$B$27)*(1-EXP(-'DGL 4'!$B$27*D223))+ ('DGL 4'!$P$9/'DGL 4'!$B$28)*(1-EXP(-'DGL 4'!$B$28*D223))</f>
        <v>9.8039214762713076</v>
      </c>
      <c r="J223" s="21">
        <f>(I223+Systeme!$K$20)/Systeme!$K$17</f>
        <v>9.8039214762713073E-3</v>
      </c>
      <c r="L223" s="8">
        <f t="shared" si="6"/>
        <v>9.8039264666023568E-8</v>
      </c>
      <c r="M223" s="21">
        <f>(L223+Systeme!$S$20)/Systeme!$S$17</f>
        <v>9.8039264666023566E-11</v>
      </c>
      <c r="O223" s="8">
        <f>('DGL 4'!$P$15/'DGL 4'!$B$26)*(1-EXP(-'DGL 4'!$B$26*D223)) + ('DGL 4'!$P$16/'DGL 4'!$B$27)*(1-EXP(-'DGL 4'!$B$27*D223))+ ('DGL 4'!$P$17/'DGL 4'!$B$28)*(1-EXP(-'DGL 4'!$B$28*D223))</f>
        <v>4.227656428530939E-6</v>
      </c>
      <c r="P223" s="21">
        <f>(O223+Systeme!$AA$20)/Systeme!$AA$17</f>
        <v>4.2276564285309389E-17</v>
      </c>
    </row>
    <row r="224" spans="1:16" x14ac:dyDescent="0.25">
      <c r="A224" s="4">
        <f t="shared" si="7"/>
        <v>222</v>
      </c>
      <c r="D224" s="19">
        <f>A224*0.001 *Systeme!$G$4</f>
        <v>111</v>
      </c>
      <c r="F224" s="8">
        <f>('DGL 4'!$P$3/'DGL 4'!$B$26)*(1-EXP(-'DGL 4'!$B$26*D224)) + ('DGL 4'!$P$4/'DGL 4'!$B$27)*(1-EXP(-'DGL 4'!$B$27*D224))+ ('DGL 4'!$P$5/'DGL 4'!$B$28)*(1-EXP(-'DGL 4'!$B$28*D224))</f>
        <v>-9.803925821190612</v>
      </c>
      <c r="G224" s="21">
        <f>(F224+Systeme!$C$20)/Systeme!$C$17</f>
        <v>0.98039214835761879</v>
      </c>
      <c r="I224" s="8">
        <f>('DGL 4'!$P$7/'DGL 4'!$B$26)*(1-EXP(-'DGL 4'!$B$26*D224)) + ('DGL 4'!$P$8/'DGL 4'!$B$27)*(1-EXP(-'DGL 4'!$B$27*D224))+ ('DGL 4'!$P$9/'DGL 4'!$B$28)*(1-EXP(-'DGL 4'!$B$28*D224))</f>
        <v>9.8039214758868347</v>
      </c>
      <c r="J224" s="21">
        <f>(I224+Systeme!$K$20)/Systeme!$K$17</f>
        <v>9.8039214758868353E-3</v>
      </c>
      <c r="L224" s="8">
        <f t="shared" si="6"/>
        <v>9.8039265976295446E-8</v>
      </c>
      <c r="M224" s="21">
        <f>(L224+Systeme!$S$20)/Systeme!$S$17</f>
        <v>9.8039265976295441E-11</v>
      </c>
      <c r="O224" s="8">
        <f>('DGL 4'!$P$15/'DGL 4'!$B$26)*(1-EXP(-'DGL 4'!$B$26*D224)) + ('DGL 4'!$P$16/'DGL 4'!$B$27)*(1-EXP(-'DGL 4'!$B$27*D224))+ ('DGL 4'!$P$17/'DGL 4'!$B$28)*(1-EXP(-'DGL 4'!$B$28*D224))</f>
        <v>4.2472645112659977E-6</v>
      </c>
      <c r="P224" s="21">
        <f>(O224+Systeme!$AA$20)/Systeme!$AA$17</f>
        <v>4.2472645112659976E-17</v>
      </c>
    </row>
    <row r="225" spans="1:16" x14ac:dyDescent="0.25">
      <c r="A225" s="4">
        <f t="shared" si="7"/>
        <v>223</v>
      </c>
      <c r="D225" s="19">
        <f>A225*0.001 *Systeme!$G$4</f>
        <v>111.5</v>
      </c>
      <c r="F225" s="8">
        <f>('DGL 4'!$P$3/'DGL 4'!$B$26)*(1-EXP(-'DGL 4'!$B$26*D225)) + ('DGL 4'!$P$4/'DGL 4'!$B$27)*(1-EXP(-'DGL 4'!$B$27*D225))+ ('DGL 4'!$P$5/'DGL 4'!$B$28)*(1-EXP(-'DGL 4'!$B$28*D225))</f>
        <v>-9.8039258404142231</v>
      </c>
      <c r="G225" s="21">
        <f>(F225+Systeme!$C$20)/Systeme!$C$17</f>
        <v>0.98039214831917165</v>
      </c>
      <c r="I225" s="8">
        <f>('DGL 4'!$P$7/'DGL 4'!$B$26)*(1-EXP(-'DGL 4'!$B$26*D225)) + ('DGL 4'!$P$8/'DGL 4'!$B$27)*(1-EXP(-'DGL 4'!$B$27*D225))+ ('DGL 4'!$P$9/'DGL 4'!$B$28)*(1-EXP(-'DGL 4'!$B$28*D225))</f>
        <v>9.8039214755023636</v>
      </c>
      <c r="J225" s="21">
        <f>(I225+Systeme!$K$20)/Systeme!$K$17</f>
        <v>9.8039214755023633E-3</v>
      </c>
      <c r="L225" s="8">
        <f t="shared" si="6"/>
        <v>9.8039265510211332E-8</v>
      </c>
      <c r="M225" s="21">
        <f>(L225+Systeme!$S$20)/Systeme!$S$17</f>
        <v>9.8039265510211335E-11</v>
      </c>
      <c r="O225" s="8">
        <f>('DGL 4'!$P$15/'DGL 4'!$B$26)*(1-EXP(-'DGL 4'!$B$26*D225)) + ('DGL 4'!$P$16/'DGL 4'!$B$27)*(1-EXP(-'DGL 4'!$B$27*D225))+ ('DGL 4'!$P$17/'DGL 4'!$B$28)*(1-EXP(-'DGL 4'!$B$28*D225))</f>
        <v>4.2668725940010555E-6</v>
      </c>
      <c r="P225" s="21">
        <f>(O225+Systeme!$AA$20)/Systeme!$AA$17</f>
        <v>4.2668725940010556E-17</v>
      </c>
    </row>
    <row r="226" spans="1:16" x14ac:dyDescent="0.25">
      <c r="A226" s="4">
        <f t="shared" si="7"/>
        <v>224</v>
      </c>
      <c r="D226" s="19">
        <f>A226*0.001 *Systeme!$G$4</f>
        <v>112</v>
      </c>
      <c r="F226" s="8">
        <f>('DGL 4'!$P$3/'DGL 4'!$B$26)*(1-EXP(-'DGL 4'!$B$26*D226)) + ('DGL 4'!$P$4/'DGL 4'!$B$27)*(1-EXP(-'DGL 4'!$B$27*D226))+ ('DGL 4'!$P$5/'DGL 4'!$B$28)*(1-EXP(-'DGL 4'!$B$28*D226))</f>
        <v>-9.8039258596378325</v>
      </c>
      <c r="G226" s="21">
        <f>(F226+Systeme!$C$20)/Systeme!$C$17</f>
        <v>0.9803921482807243</v>
      </c>
      <c r="I226" s="8">
        <f>('DGL 4'!$P$7/'DGL 4'!$B$26)*(1-EXP(-'DGL 4'!$B$26*D226)) + ('DGL 4'!$P$8/'DGL 4'!$B$27)*(1-EXP(-'DGL 4'!$B$27*D226))+ ('DGL 4'!$P$9/'DGL 4'!$B$28)*(1-EXP(-'DGL 4'!$B$28*D226))</f>
        <v>9.8039214751178907</v>
      </c>
      <c r="J226" s="21">
        <f>(I226+Systeme!$K$20)/Systeme!$K$17</f>
        <v>9.8039214751178914E-3</v>
      </c>
      <c r="L226" s="8">
        <f t="shared" si="6"/>
        <v>9.8039265044127217E-8</v>
      </c>
      <c r="M226" s="21">
        <f>(L226+Systeme!$S$20)/Systeme!$S$17</f>
        <v>9.8039265044127217E-11</v>
      </c>
      <c r="O226" s="8">
        <f>('DGL 4'!$P$15/'DGL 4'!$B$26)*(1-EXP(-'DGL 4'!$B$26*D226)) + ('DGL 4'!$P$16/'DGL 4'!$B$27)*(1-EXP(-'DGL 4'!$B$27*D226))+ ('DGL 4'!$P$17/'DGL 4'!$B$28)*(1-EXP(-'DGL 4'!$B$28*D226))</f>
        <v>4.2864806767361133E-6</v>
      </c>
      <c r="P226" s="21">
        <f>(O226+Systeme!$AA$20)/Systeme!$AA$17</f>
        <v>4.286480676736113E-17</v>
      </c>
    </row>
    <row r="227" spans="1:16" x14ac:dyDescent="0.25">
      <c r="A227" s="4">
        <f t="shared" si="7"/>
        <v>225</v>
      </c>
      <c r="D227" s="19">
        <f>A227*0.001 *Systeme!$G$4</f>
        <v>112.5</v>
      </c>
      <c r="F227" s="8">
        <f>('DGL 4'!$P$3/'DGL 4'!$B$26)*(1-EXP(-'DGL 4'!$B$26*D227)) + ('DGL 4'!$P$4/'DGL 4'!$B$27)*(1-EXP(-'DGL 4'!$B$27*D227))+ ('DGL 4'!$P$5/'DGL 4'!$B$28)*(1-EXP(-'DGL 4'!$B$28*D227))</f>
        <v>-9.8039258788614436</v>
      </c>
      <c r="G227" s="21">
        <f>(F227+Systeme!$C$20)/Systeme!$C$17</f>
        <v>0.98039214824227716</v>
      </c>
      <c r="I227" s="8">
        <f>('DGL 4'!$P$7/'DGL 4'!$B$26)*(1-EXP(-'DGL 4'!$B$26*D227)) + ('DGL 4'!$P$8/'DGL 4'!$B$27)*(1-EXP(-'DGL 4'!$B$27*D227))+ ('DGL 4'!$P$9/'DGL 4'!$B$28)*(1-EXP(-'DGL 4'!$B$28*D227))</f>
        <v>9.8039214747334196</v>
      </c>
      <c r="J227" s="21">
        <f>(I227+Systeme!$K$20)/Systeme!$K$17</f>
        <v>9.8039214747334194E-3</v>
      </c>
      <c r="L227" s="8">
        <f t="shared" si="6"/>
        <v>9.8039264578043103E-8</v>
      </c>
      <c r="M227" s="21">
        <f>(L227+Systeme!$S$20)/Systeme!$S$17</f>
        <v>9.8039264578043098E-11</v>
      </c>
      <c r="O227" s="8">
        <f>('DGL 4'!$P$15/'DGL 4'!$B$26)*(1-EXP(-'DGL 4'!$B$26*D227)) + ('DGL 4'!$P$16/'DGL 4'!$B$27)*(1-EXP(-'DGL 4'!$B$27*D227))+ ('DGL 4'!$P$17/'DGL 4'!$B$28)*(1-EXP(-'DGL 4'!$B$28*D227))</f>
        <v>4.3060887594711711E-6</v>
      </c>
      <c r="P227" s="21">
        <f>(O227+Systeme!$AA$20)/Systeme!$AA$17</f>
        <v>4.306088759471171E-17</v>
      </c>
    </row>
    <row r="228" spans="1:16" x14ac:dyDescent="0.25">
      <c r="A228" s="4">
        <f t="shared" si="7"/>
        <v>226</v>
      </c>
      <c r="D228" s="19">
        <f>A228*0.001 *Systeme!$G$4</f>
        <v>113</v>
      </c>
      <c r="F228" s="8">
        <f>('DGL 4'!$P$3/'DGL 4'!$B$26)*(1-EXP(-'DGL 4'!$B$26*D228)) + ('DGL 4'!$P$4/'DGL 4'!$B$27)*(1-EXP(-'DGL 4'!$B$27*D228))+ ('DGL 4'!$P$5/'DGL 4'!$B$28)*(1-EXP(-'DGL 4'!$B$28*D228))</f>
        <v>-9.8039258980850548</v>
      </c>
      <c r="G228" s="21">
        <f>(F228+Systeme!$C$20)/Systeme!$C$17</f>
        <v>0.98039214820382992</v>
      </c>
      <c r="I228" s="8">
        <f>('DGL 4'!$P$7/'DGL 4'!$B$26)*(1-EXP(-'DGL 4'!$B$26*D228)) + ('DGL 4'!$P$8/'DGL 4'!$B$27)*(1-EXP(-'DGL 4'!$B$27*D228))+ ('DGL 4'!$P$9/'DGL 4'!$B$28)*(1-EXP(-'DGL 4'!$B$28*D228))</f>
        <v>9.8039214743489467</v>
      </c>
      <c r="J228" s="21">
        <f>(I228+Systeme!$K$20)/Systeme!$K$17</f>
        <v>9.8039214743489474E-3</v>
      </c>
      <c r="L228" s="8">
        <f t="shared" si="6"/>
        <v>9.8039265888314981E-8</v>
      </c>
      <c r="M228" s="21">
        <f>(L228+Systeme!$S$20)/Systeme!$S$17</f>
        <v>9.8039265888314986E-11</v>
      </c>
      <c r="O228" s="8">
        <f>('DGL 4'!$P$15/'DGL 4'!$B$26)*(1-EXP(-'DGL 4'!$B$26*D228)) + ('DGL 4'!$P$16/'DGL 4'!$B$27)*(1-EXP(-'DGL 4'!$B$27*D228))+ ('DGL 4'!$P$17/'DGL 4'!$B$28)*(1-EXP(-'DGL 4'!$B$28*D228))</f>
        <v>4.3256968422062298E-6</v>
      </c>
      <c r="P228" s="21">
        <f>(O228+Systeme!$AA$20)/Systeme!$AA$17</f>
        <v>4.3256968422062297E-17</v>
      </c>
    </row>
    <row r="229" spans="1:16" x14ac:dyDescent="0.25">
      <c r="A229" s="4">
        <f t="shared" si="7"/>
        <v>227</v>
      </c>
      <c r="D229" s="19">
        <f>A229*0.001 *Systeme!$G$4</f>
        <v>113.5</v>
      </c>
      <c r="F229" s="8">
        <f>('DGL 4'!$P$3/'DGL 4'!$B$26)*(1-EXP(-'DGL 4'!$B$26*D229)) + ('DGL 4'!$P$4/'DGL 4'!$B$27)*(1-EXP(-'DGL 4'!$B$27*D229))+ ('DGL 4'!$P$5/'DGL 4'!$B$28)*(1-EXP(-'DGL 4'!$B$28*D229))</f>
        <v>-9.8039259173086659</v>
      </c>
      <c r="G229" s="21">
        <f>(F229+Systeme!$C$20)/Systeme!$C$17</f>
        <v>0.98039214816538267</v>
      </c>
      <c r="I229" s="8">
        <f>('DGL 4'!$P$7/'DGL 4'!$B$26)*(1-EXP(-'DGL 4'!$B$26*D229)) + ('DGL 4'!$P$8/'DGL 4'!$B$27)*(1-EXP(-'DGL 4'!$B$27*D229))+ ('DGL 4'!$P$9/'DGL 4'!$B$28)*(1-EXP(-'DGL 4'!$B$28*D229))</f>
        <v>9.8039214739644738</v>
      </c>
      <c r="J229" s="21">
        <f>(I229+Systeme!$K$20)/Systeme!$K$17</f>
        <v>9.8039214739644737E-3</v>
      </c>
      <c r="L229" s="8">
        <f t="shared" si="6"/>
        <v>9.8039267198587706E-8</v>
      </c>
      <c r="M229" s="21">
        <f>(L229+Systeme!$S$20)/Systeme!$S$17</f>
        <v>9.8039267198587701E-11</v>
      </c>
      <c r="O229" s="8">
        <f>('DGL 4'!$P$15/'DGL 4'!$B$26)*(1-EXP(-'DGL 4'!$B$26*D229)) + ('DGL 4'!$P$16/'DGL 4'!$B$27)*(1-EXP(-'DGL 4'!$B$27*D229))+ ('DGL 4'!$P$17/'DGL 4'!$B$28)*(1-EXP(-'DGL 4'!$B$28*D229))</f>
        <v>4.3453049249412876E-6</v>
      </c>
      <c r="P229" s="21">
        <f>(O229+Systeme!$AA$20)/Systeme!$AA$17</f>
        <v>4.3453049249412877E-17</v>
      </c>
    </row>
    <row r="230" spans="1:16" x14ac:dyDescent="0.25">
      <c r="A230" s="4">
        <f t="shared" si="7"/>
        <v>228</v>
      </c>
      <c r="D230" s="19">
        <f>A230*0.001 *Systeme!$G$4</f>
        <v>114</v>
      </c>
      <c r="F230" s="8">
        <f>('DGL 4'!$P$3/'DGL 4'!$B$26)*(1-EXP(-'DGL 4'!$B$26*D230)) + ('DGL 4'!$P$4/'DGL 4'!$B$27)*(1-EXP(-'DGL 4'!$B$27*D230))+ ('DGL 4'!$P$5/'DGL 4'!$B$28)*(1-EXP(-'DGL 4'!$B$28*D230))</f>
        <v>-9.8039259365322753</v>
      </c>
      <c r="G230" s="21">
        <f>(F230+Systeme!$C$20)/Systeme!$C$17</f>
        <v>0.98039214812693543</v>
      </c>
      <c r="I230" s="8">
        <f>('DGL 4'!$P$7/'DGL 4'!$B$26)*(1-EXP(-'DGL 4'!$B$26*D230)) + ('DGL 4'!$P$8/'DGL 4'!$B$27)*(1-EXP(-'DGL 4'!$B$27*D230))+ ('DGL 4'!$P$9/'DGL 4'!$B$28)*(1-EXP(-'DGL 4'!$B$28*D230))</f>
        <v>9.8039214735800027</v>
      </c>
      <c r="J230" s="21">
        <f>(I230+Systeme!$K$20)/Systeme!$K$17</f>
        <v>9.8039214735800035E-3</v>
      </c>
      <c r="L230" s="8">
        <f t="shared" si="6"/>
        <v>9.8039264956146752E-8</v>
      </c>
      <c r="M230" s="21">
        <f>(L230+Systeme!$S$20)/Systeme!$S$17</f>
        <v>9.8039264956146749E-11</v>
      </c>
      <c r="O230" s="8">
        <f>('DGL 4'!$P$15/'DGL 4'!$B$26)*(1-EXP(-'DGL 4'!$B$26*D230)) + ('DGL 4'!$P$16/'DGL 4'!$B$27)*(1-EXP(-'DGL 4'!$B$27*D230))+ ('DGL 4'!$P$17/'DGL 4'!$B$28)*(1-EXP(-'DGL 4'!$B$28*D230))</f>
        <v>4.3649130076763454E-6</v>
      </c>
      <c r="P230" s="21">
        <f>(O230+Systeme!$AA$20)/Systeme!$AA$17</f>
        <v>4.3649130076763451E-17</v>
      </c>
    </row>
    <row r="231" spans="1:16" x14ac:dyDescent="0.25">
      <c r="A231" s="4">
        <f t="shared" si="7"/>
        <v>229</v>
      </c>
      <c r="D231" s="19">
        <f>A231*0.001 *Systeme!$G$4</f>
        <v>114.5</v>
      </c>
      <c r="F231" s="8">
        <f>('DGL 4'!$P$3/'DGL 4'!$B$26)*(1-EXP(-'DGL 4'!$B$26*D231)) + ('DGL 4'!$P$4/'DGL 4'!$B$27)*(1-EXP(-'DGL 4'!$B$27*D231))+ ('DGL 4'!$P$5/'DGL 4'!$B$28)*(1-EXP(-'DGL 4'!$B$28*D231))</f>
        <v>-9.8039259557558864</v>
      </c>
      <c r="G231" s="21">
        <f>(F231+Systeme!$C$20)/Systeme!$C$17</f>
        <v>0.98039214808848829</v>
      </c>
      <c r="I231" s="8">
        <f>('DGL 4'!$P$7/'DGL 4'!$B$26)*(1-EXP(-'DGL 4'!$B$26*D231)) + ('DGL 4'!$P$8/'DGL 4'!$B$27)*(1-EXP(-'DGL 4'!$B$27*D231))+ ('DGL 4'!$P$9/'DGL 4'!$B$28)*(1-EXP(-'DGL 4'!$B$28*D231))</f>
        <v>9.8039214731955298</v>
      </c>
      <c r="J231" s="21">
        <f>(I231+Systeme!$K$20)/Systeme!$K$17</f>
        <v>9.8039214731955298E-3</v>
      </c>
      <c r="L231" s="8">
        <f t="shared" si="6"/>
        <v>9.803926626641863E-8</v>
      </c>
      <c r="M231" s="21">
        <f>(L231+Systeme!$S$20)/Systeme!$S$17</f>
        <v>9.8039266266418636E-11</v>
      </c>
      <c r="O231" s="8">
        <f>('DGL 4'!$P$15/'DGL 4'!$B$26)*(1-EXP(-'DGL 4'!$B$26*D231)) + ('DGL 4'!$P$16/'DGL 4'!$B$27)*(1-EXP(-'DGL 4'!$B$27*D231))+ ('DGL 4'!$P$17/'DGL 4'!$B$28)*(1-EXP(-'DGL 4'!$B$28*D231))</f>
        <v>4.3845210904114041E-6</v>
      </c>
      <c r="P231" s="21">
        <f>(O231+Systeme!$AA$20)/Systeme!$AA$17</f>
        <v>4.3845210904114038E-17</v>
      </c>
    </row>
    <row r="232" spans="1:16" x14ac:dyDescent="0.25">
      <c r="A232" s="4">
        <f t="shared" si="7"/>
        <v>230</v>
      </c>
      <c r="D232" s="19">
        <f>A232*0.001 *Systeme!$G$4</f>
        <v>115</v>
      </c>
      <c r="F232" s="8">
        <f>('DGL 4'!$P$3/'DGL 4'!$B$26)*(1-EXP(-'DGL 4'!$B$26*D232)) + ('DGL 4'!$P$4/'DGL 4'!$B$27)*(1-EXP(-'DGL 4'!$B$27*D232))+ ('DGL 4'!$P$5/'DGL 4'!$B$28)*(1-EXP(-'DGL 4'!$B$28*D232))</f>
        <v>-9.8039259749794976</v>
      </c>
      <c r="G232" s="21">
        <f>(F232+Systeme!$C$20)/Systeme!$C$17</f>
        <v>0.98039214805004093</v>
      </c>
      <c r="I232" s="8">
        <f>('DGL 4'!$P$7/'DGL 4'!$B$26)*(1-EXP(-'DGL 4'!$B$26*D232)) + ('DGL 4'!$P$8/'DGL 4'!$B$27)*(1-EXP(-'DGL 4'!$B$27*D232))+ ('DGL 4'!$P$9/'DGL 4'!$B$28)*(1-EXP(-'DGL 4'!$B$28*D232))</f>
        <v>9.8039214728110586</v>
      </c>
      <c r="J232" s="21">
        <f>(I232+Systeme!$K$20)/Systeme!$K$17</f>
        <v>9.8039214728110578E-3</v>
      </c>
      <c r="L232" s="8">
        <f t="shared" si="6"/>
        <v>9.8039265800334516E-8</v>
      </c>
      <c r="M232" s="21">
        <f>(L232+Systeme!$S$20)/Systeme!$S$17</f>
        <v>9.8039265800334518E-11</v>
      </c>
      <c r="O232" s="8">
        <f>('DGL 4'!$P$15/'DGL 4'!$B$26)*(1-EXP(-'DGL 4'!$B$26*D232)) + ('DGL 4'!$P$16/'DGL 4'!$B$27)*(1-EXP(-'DGL 4'!$B$27*D232))+ ('DGL 4'!$P$17/'DGL 4'!$B$28)*(1-EXP(-'DGL 4'!$B$28*D232))</f>
        <v>4.4041291731464619E-6</v>
      </c>
      <c r="P232" s="21">
        <f>(O232+Systeme!$AA$20)/Systeme!$AA$17</f>
        <v>4.4041291731464618E-17</v>
      </c>
    </row>
    <row r="233" spans="1:16" x14ac:dyDescent="0.25">
      <c r="A233" s="4">
        <f t="shared" si="7"/>
        <v>231</v>
      </c>
      <c r="D233" s="19">
        <f>A233*0.001 *Systeme!$G$4</f>
        <v>115.5</v>
      </c>
      <c r="F233" s="8">
        <f>('DGL 4'!$P$3/'DGL 4'!$B$26)*(1-EXP(-'DGL 4'!$B$26*D233)) + ('DGL 4'!$P$4/'DGL 4'!$B$27)*(1-EXP(-'DGL 4'!$B$27*D233))+ ('DGL 4'!$P$5/'DGL 4'!$B$28)*(1-EXP(-'DGL 4'!$B$28*D233))</f>
        <v>-9.8039259942031087</v>
      </c>
      <c r="G233" s="21">
        <f>(F233+Systeme!$C$20)/Systeme!$C$17</f>
        <v>0.9803921480115938</v>
      </c>
      <c r="I233" s="8">
        <f>('DGL 4'!$P$7/'DGL 4'!$B$26)*(1-EXP(-'DGL 4'!$B$26*D233)) + ('DGL 4'!$P$8/'DGL 4'!$B$27)*(1-EXP(-'DGL 4'!$B$27*D233))+ ('DGL 4'!$P$9/'DGL 4'!$B$28)*(1-EXP(-'DGL 4'!$B$28*D233))</f>
        <v>9.8039214724265857</v>
      </c>
      <c r="J233" s="21">
        <f>(I233+Systeme!$K$20)/Systeme!$K$17</f>
        <v>9.8039214724265859E-3</v>
      </c>
      <c r="L233" s="8">
        <f t="shared" si="6"/>
        <v>9.8039267110607241E-8</v>
      </c>
      <c r="M233" s="21">
        <f>(L233+Systeme!$S$20)/Systeme!$S$17</f>
        <v>9.8039267110607246E-11</v>
      </c>
      <c r="O233" s="8">
        <f>('DGL 4'!$P$15/'DGL 4'!$B$26)*(1-EXP(-'DGL 4'!$B$26*D233)) + ('DGL 4'!$P$16/'DGL 4'!$B$27)*(1-EXP(-'DGL 4'!$B$27*D233))+ ('DGL 4'!$P$17/'DGL 4'!$B$28)*(1-EXP(-'DGL 4'!$B$28*D233))</f>
        <v>4.4237372558815197E-6</v>
      </c>
      <c r="P233" s="21">
        <f>(O233+Systeme!$AA$20)/Systeme!$AA$17</f>
        <v>4.4237372558815198E-17</v>
      </c>
    </row>
    <row r="234" spans="1:16" x14ac:dyDescent="0.25">
      <c r="A234" s="4">
        <f t="shared" si="7"/>
        <v>232</v>
      </c>
      <c r="D234" s="19">
        <f>A234*0.001 *Systeme!$G$4</f>
        <v>116</v>
      </c>
      <c r="F234" s="8">
        <f>('DGL 4'!$P$3/'DGL 4'!$B$26)*(1-EXP(-'DGL 4'!$B$26*D234)) + ('DGL 4'!$P$4/'DGL 4'!$B$27)*(1-EXP(-'DGL 4'!$B$27*D234))+ ('DGL 4'!$P$5/'DGL 4'!$B$28)*(1-EXP(-'DGL 4'!$B$28*D234))</f>
        <v>-9.8039260134267181</v>
      </c>
      <c r="G234" s="21">
        <f>(F234+Systeme!$C$20)/Systeme!$C$17</f>
        <v>0.98039214797314667</v>
      </c>
      <c r="I234" s="8">
        <f>('DGL 4'!$P$7/'DGL 4'!$B$26)*(1-EXP(-'DGL 4'!$B$26*D234)) + ('DGL 4'!$P$8/'DGL 4'!$B$27)*(1-EXP(-'DGL 4'!$B$27*D234))+ ('DGL 4'!$P$9/'DGL 4'!$B$28)*(1-EXP(-'DGL 4'!$B$28*D234))</f>
        <v>9.8039214720421128</v>
      </c>
      <c r="J234" s="21">
        <f>(I234+Systeme!$K$20)/Systeme!$K$17</f>
        <v>9.8039214720421122E-3</v>
      </c>
      <c r="L234" s="8">
        <f t="shared" si="6"/>
        <v>9.8039266644523126E-8</v>
      </c>
      <c r="M234" s="21">
        <f>(L234+Systeme!$S$20)/Systeme!$S$17</f>
        <v>9.8039266644523127E-11</v>
      </c>
      <c r="O234" s="8">
        <f>('DGL 4'!$P$15/'DGL 4'!$B$26)*(1-EXP(-'DGL 4'!$B$26*D234)) + ('DGL 4'!$P$16/'DGL 4'!$B$27)*(1-EXP(-'DGL 4'!$B$27*D234))+ ('DGL 4'!$P$17/'DGL 4'!$B$28)*(1-EXP(-'DGL 4'!$B$28*D234))</f>
        <v>4.4433453386165775E-6</v>
      </c>
      <c r="P234" s="21">
        <f>(O234+Systeme!$AA$20)/Systeme!$AA$17</f>
        <v>4.4433453386165773E-17</v>
      </c>
    </row>
    <row r="235" spans="1:16" x14ac:dyDescent="0.25">
      <c r="A235" s="4">
        <f t="shared" si="7"/>
        <v>233</v>
      </c>
      <c r="D235" s="19">
        <f>A235*0.001 *Systeme!$G$4</f>
        <v>116.5</v>
      </c>
      <c r="F235" s="8">
        <f>('DGL 4'!$P$3/'DGL 4'!$B$26)*(1-EXP(-'DGL 4'!$B$26*D235)) + ('DGL 4'!$P$4/'DGL 4'!$B$27)*(1-EXP(-'DGL 4'!$B$27*D235))+ ('DGL 4'!$P$5/'DGL 4'!$B$28)*(1-EXP(-'DGL 4'!$B$28*D235))</f>
        <v>-9.8039260326503292</v>
      </c>
      <c r="G235" s="21">
        <f>(F235+Systeme!$C$20)/Systeme!$C$17</f>
        <v>0.98039214793469931</v>
      </c>
      <c r="I235" s="8">
        <f>('DGL 4'!$P$7/'DGL 4'!$B$26)*(1-EXP(-'DGL 4'!$B$26*D235)) + ('DGL 4'!$P$8/'DGL 4'!$B$27)*(1-EXP(-'DGL 4'!$B$27*D235))+ ('DGL 4'!$P$9/'DGL 4'!$B$28)*(1-EXP(-'DGL 4'!$B$28*D235))</f>
        <v>9.8039214716576417</v>
      </c>
      <c r="J235" s="21">
        <f>(I235+Systeme!$K$20)/Systeme!$K$17</f>
        <v>9.8039214716576419E-3</v>
      </c>
      <c r="L235" s="8">
        <f t="shared" si="6"/>
        <v>9.8039266178438165E-8</v>
      </c>
      <c r="M235" s="21">
        <f>(L235+Systeme!$S$20)/Systeme!$S$17</f>
        <v>9.8039266178438168E-11</v>
      </c>
      <c r="O235" s="8">
        <f>('DGL 4'!$P$15/'DGL 4'!$B$26)*(1-EXP(-'DGL 4'!$B$26*D235)) + ('DGL 4'!$P$16/'DGL 4'!$B$27)*(1-EXP(-'DGL 4'!$B$27*D235))+ ('DGL 4'!$P$17/'DGL 4'!$B$28)*(1-EXP(-'DGL 4'!$B$28*D235))</f>
        <v>4.4629534213516362E-6</v>
      </c>
      <c r="P235" s="21">
        <f>(O235+Systeme!$AA$20)/Systeme!$AA$17</f>
        <v>4.4629534213516359E-17</v>
      </c>
    </row>
    <row r="236" spans="1:16" x14ac:dyDescent="0.25">
      <c r="A236" s="4">
        <f t="shared" si="7"/>
        <v>234</v>
      </c>
      <c r="D236" s="19">
        <f>A236*0.001 *Systeme!$G$4</f>
        <v>117</v>
      </c>
      <c r="F236" s="8">
        <f>('DGL 4'!$P$3/'DGL 4'!$B$26)*(1-EXP(-'DGL 4'!$B$26*D236)) + ('DGL 4'!$P$4/'DGL 4'!$B$27)*(1-EXP(-'DGL 4'!$B$27*D236))+ ('DGL 4'!$P$5/'DGL 4'!$B$28)*(1-EXP(-'DGL 4'!$B$28*D236))</f>
        <v>-9.8039260518739404</v>
      </c>
      <c r="G236" s="21">
        <f>(F236+Systeme!$C$20)/Systeme!$C$17</f>
        <v>0.98039214789625218</v>
      </c>
      <c r="I236" s="8">
        <f>('DGL 4'!$P$7/'DGL 4'!$B$26)*(1-EXP(-'DGL 4'!$B$26*D236)) + ('DGL 4'!$P$8/'DGL 4'!$B$27)*(1-EXP(-'DGL 4'!$B$27*D236))+ ('DGL 4'!$P$9/'DGL 4'!$B$28)*(1-EXP(-'DGL 4'!$B$28*D236))</f>
        <v>9.8039214712731688</v>
      </c>
      <c r="J236" s="21">
        <f>(I236+Systeme!$K$20)/Systeme!$K$17</f>
        <v>9.8039214712731682E-3</v>
      </c>
      <c r="L236" s="8">
        <f t="shared" si="6"/>
        <v>9.803926748871089E-8</v>
      </c>
      <c r="M236" s="21">
        <f>(L236+Systeme!$S$20)/Systeme!$S$17</f>
        <v>9.8039267488710896E-11</v>
      </c>
      <c r="O236" s="8">
        <f>('DGL 4'!$P$15/'DGL 4'!$B$26)*(1-EXP(-'DGL 4'!$B$26*D236)) + ('DGL 4'!$P$16/'DGL 4'!$B$27)*(1-EXP(-'DGL 4'!$B$27*D236))+ ('DGL 4'!$P$17/'DGL 4'!$B$28)*(1-EXP(-'DGL 4'!$B$28*D236))</f>
        <v>4.482561504086694E-6</v>
      </c>
      <c r="P236" s="21">
        <f>(O236+Systeme!$AA$20)/Systeme!$AA$17</f>
        <v>4.4825615040866939E-17</v>
      </c>
    </row>
    <row r="237" spans="1:16" x14ac:dyDescent="0.25">
      <c r="A237" s="4">
        <f t="shared" si="7"/>
        <v>235</v>
      </c>
      <c r="D237" s="19">
        <f>A237*0.001 *Systeme!$G$4</f>
        <v>117.50000000000001</v>
      </c>
      <c r="F237" s="8">
        <f>('DGL 4'!$P$3/'DGL 4'!$B$26)*(1-EXP(-'DGL 4'!$B$26*D237)) + ('DGL 4'!$P$4/'DGL 4'!$B$27)*(1-EXP(-'DGL 4'!$B$27*D237))+ ('DGL 4'!$P$5/'DGL 4'!$B$28)*(1-EXP(-'DGL 4'!$B$28*D237))</f>
        <v>-9.8039260710975515</v>
      </c>
      <c r="G237" s="21">
        <f>(F237+Systeme!$C$20)/Systeme!$C$17</f>
        <v>0.98039214785780482</v>
      </c>
      <c r="I237" s="8">
        <f>('DGL 4'!$P$7/'DGL 4'!$B$26)*(1-EXP(-'DGL 4'!$B$26*D237)) + ('DGL 4'!$P$8/'DGL 4'!$B$27)*(1-EXP(-'DGL 4'!$B$27*D237))+ ('DGL 4'!$P$9/'DGL 4'!$B$28)*(1-EXP(-'DGL 4'!$B$28*D237))</f>
        <v>9.8039214708886959</v>
      </c>
      <c r="J237" s="21">
        <f>(I237+Systeme!$K$20)/Systeme!$K$17</f>
        <v>9.8039214708886963E-3</v>
      </c>
      <c r="L237" s="8">
        <f t="shared" si="6"/>
        <v>9.8039268798983615E-8</v>
      </c>
      <c r="M237" s="21">
        <f>(L237+Systeme!$S$20)/Systeme!$S$17</f>
        <v>9.8039268798983611E-11</v>
      </c>
      <c r="O237" s="8">
        <f>('DGL 4'!$P$15/'DGL 4'!$B$26)*(1-EXP(-'DGL 4'!$B$26*D237)) + ('DGL 4'!$P$16/'DGL 4'!$B$27)*(1-EXP(-'DGL 4'!$B$27*D237))+ ('DGL 4'!$P$17/'DGL 4'!$B$28)*(1-EXP(-'DGL 4'!$B$28*D237))</f>
        <v>4.5021695868217518E-6</v>
      </c>
      <c r="P237" s="21">
        <f>(O237+Systeme!$AA$20)/Systeme!$AA$17</f>
        <v>4.502169586821752E-17</v>
      </c>
    </row>
    <row r="238" spans="1:16" x14ac:dyDescent="0.25">
      <c r="A238" s="4">
        <f t="shared" si="7"/>
        <v>236</v>
      </c>
      <c r="D238" s="19">
        <f>A238*0.001 *Systeme!$G$4</f>
        <v>118.00000000000001</v>
      </c>
      <c r="F238" s="8">
        <f>('DGL 4'!$P$3/'DGL 4'!$B$26)*(1-EXP(-'DGL 4'!$B$26*D238)) + ('DGL 4'!$P$4/'DGL 4'!$B$27)*(1-EXP(-'DGL 4'!$B$27*D238))+ ('DGL 4'!$P$5/'DGL 4'!$B$28)*(1-EXP(-'DGL 4'!$B$28*D238))</f>
        <v>-9.8039260903211609</v>
      </c>
      <c r="G238" s="21">
        <f>(F238+Systeme!$C$20)/Systeme!$C$17</f>
        <v>0.98039214781935768</v>
      </c>
      <c r="I238" s="8">
        <f>('DGL 4'!$P$7/'DGL 4'!$B$26)*(1-EXP(-'DGL 4'!$B$26*D238)) + ('DGL 4'!$P$8/'DGL 4'!$B$27)*(1-EXP(-'DGL 4'!$B$27*D238))+ ('DGL 4'!$P$9/'DGL 4'!$B$28)*(1-EXP(-'DGL 4'!$B$28*D238))</f>
        <v>9.8039214705042248</v>
      </c>
      <c r="J238" s="21">
        <f>(I238+Systeme!$K$20)/Systeme!$K$17</f>
        <v>9.8039214705042243E-3</v>
      </c>
      <c r="L238" s="8">
        <f t="shared" si="6"/>
        <v>9.8039266556542661E-8</v>
      </c>
      <c r="M238" s="21">
        <f>(L238+Systeme!$S$20)/Systeme!$S$17</f>
        <v>9.8039266556542659E-11</v>
      </c>
      <c r="O238" s="8">
        <f>('DGL 4'!$P$15/'DGL 4'!$B$26)*(1-EXP(-'DGL 4'!$B$26*D238)) + ('DGL 4'!$P$16/'DGL 4'!$B$27)*(1-EXP(-'DGL 4'!$B$27*D238))+ ('DGL 4'!$P$17/'DGL 4'!$B$28)*(1-EXP(-'DGL 4'!$B$28*D238))</f>
        <v>4.5217776695568097E-6</v>
      </c>
      <c r="P238" s="21">
        <f>(O238+Systeme!$AA$20)/Systeme!$AA$17</f>
        <v>4.5217776695568094E-17</v>
      </c>
    </row>
    <row r="239" spans="1:16" x14ac:dyDescent="0.25">
      <c r="A239" s="4">
        <f t="shared" si="7"/>
        <v>237</v>
      </c>
      <c r="D239" s="19">
        <f>A239*0.001 *Systeme!$G$4</f>
        <v>118.50000000000001</v>
      </c>
      <c r="F239" s="8">
        <f>('DGL 4'!$P$3/'DGL 4'!$B$26)*(1-EXP(-'DGL 4'!$B$26*D239)) + ('DGL 4'!$P$4/'DGL 4'!$B$27)*(1-EXP(-'DGL 4'!$B$27*D239))+ ('DGL 4'!$P$5/'DGL 4'!$B$28)*(1-EXP(-'DGL 4'!$B$28*D239))</f>
        <v>-9.8039261095447721</v>
      </c>
      <c r="G239" s="21">
        <f>(F239+Systeme!$C$20)/Systeme!$C$17</f>
        <v>0.98039214778091044</v>
      </c>
      <c r="I239" s="8">
        <f>('DGL 4'!$P$7/'DGL 4'!$B$26)*(1-EXP(-'DGL 4'!$B$26*D239)) + ('DGL 4'!$P$8/'DGL 4'!$B$27)*(1-EXP(-'DGL 4'!$B$27*D239))+ ('DGL 4'!$P$9/'DGL 4'!$B$28)*(1-EXP(-'DGL 4'!$B$28*D239))</f>
        <v>9.8039214701197519</v>
      </c>
      <c r="J239" s="21">
        <f>(I239+Systeme!$K$20)/Systeme!$K$17</f>
        <v>9.8039214701197523E-3</v>
      </c>
      <c r="L239" s="8">
        <f t="shared" si="6"/>
        <v>9.8039267866814539E-8</v>
      </c>
      <c r="M239" s="21">
        <f>(L239+Systeme!$S$20)/Systeme!$S$17</f>
        <v>9.8039267866814534E-11</v>
      </c>
      <c r="O239" s="8">
        <f>('DGL 4'!$P$15/'DGL 4'!$B$26)*(1-EXP(-'DGL 4'!$B$26*D239)) + ('DGL 4'!$P$16/'DGL 4'!$B$27)*(1-EXP(-'DGL 4'!$B$27*D239))+ ('DGL 4'!$P$17/'DGL 4'!$B$28)*(1-EXP(-'DGL 4'!$B$28*D239))</f>
        <v>4.5413857522918683E-6</v>
      </c>
      <c r="P239" s="21">
        <f>(O239+Systeme!$AA$20)/Systeme!$AA$17</f>
        <v>4.541385752291868E-17</v>
      </c>
    </row>
    <row r="240" spans="1:16" x14ac:dyDescent="0.25">
      <c r="A240" s="4">
        <f t="shared" si="7"/>
        <v>238</v>
      </c>
      <c r="D240" s="19">
        <f>A240*0.001 *Systeme!$G$4</f>
        <v>119.00000000000001</v>
      </c>
      <c r="F240" s="8">
        <f>('DGL 4'!$P$3/'DGL 4'!$B$26)*(1-EXP(-'DGL 4'!$B$26*D240)) + ('DGL 4'!$P$4/'DGL 4'!$B$27)*(1-EXP(-'DGL 4'!$B$27*D240))+ ('DGL 4'!$P$5/'DGL 4'!$B$28)*(1-EXP(-'DGL 4'!$B$28*D240))</f>
        <v>-9.8039261287683832</v>
      </c>
      <c r="G240" s="21">
        <f>(F240+Systeme!$C$20)/Systeme!$C$17</f>
        <v>0.98039214774246319</v>
      </c>
      <c r="I240" s="8">
        <f>('DGL 4'!$P$7/'DGL 4'!$B$26)*(1-EXP(-'DGL 4'!$B$26*D240)) + ('DGL 4'!$P$8/'DGL 4'!$B$27)*(1-EXP(-'DGL 4'!$B$27*D240))+ ('DGL 4'!$P$9/'DGL 4'!$B$28)*(1-EXP(-'DGL 4'!$B$28*D240))</f>
        <v>9.8039214697352808</v>
      </c>
      <c r="J240" s="21">
        <f>(I240+Systeme!$K$20)/Systeme!$K$17</f>
        <v>9.8039214697352804E-3</v>
      </c>
      <c r="L240" s="8">
        <f t="shared" si="6"/>
        <v>9.8039267400730425E-8</v>
      </c>
      <c r="M240" s="21">
        <f>(L240+Systeme!$S$20)/Systeme!$S$17</f>
        <v>9.8039267400730428E-11</v>
      </c>
      <c r="O240" s="8">
        <f>('DGL 4'!$P$15/'DGL 4'!$B$26)*(1-EXP(-'DGL 4'!$B$26*D240)) + ('DGL 4'!$P$16/'DGL 4'!$B$27)*(1-EXP(-'DGL 4'!$B$27*D240))+ ('DGL 4'!$P$17/'DGL 4'!$B$28)*(1-EXP(-'DGL 4'!$B$28*D240))</f>
        <v>4.5609938350269261E-6</v>
      </c>
      <c r="P240" s="21">
        <f>(O240+Systeme!$AA$20)/Systeme!$AA$17</f>
        <v>4.5609938350269261E-17</v>
      </c>
    </row>
    <row r="241" spans="1:16" x14ac:dyDescent="0.25">
      <c r="A241" s="4">
        <f t="shared" si="7"/>
        <v>239</v>
      </c>
      <c r="D241" s="19">
        <f>A241*0.001 *Systeme!$G$4</f>
        <v>119.50000000000001</v>
      </c>
      <c r="F241" s="8">
        <f>('DGL 4'!$P$3/'DGL 4'!$B$26)*(1-EXP(-'DGL 4'!$B$26*D241)) + ('DGL 4'!$P$4/'DGL 4'!$B$27)*(1-EXP(-'DGL 4'!$B$27*D241))+ ('DGL 4'!$P$5/'DGL 4'!$B$28)*(1-EXP(-'DGL 4'!$B$28*D241))</f>
        <v>-9.8039261479919944</v>
      </c>
      <c r="G241" s="21">
        <f>(F241+Systeme!$C$20)/Systeme!$C$17</f>
        <v>0.98039214770401595</v>
      </c>
      <c r="I241" s="8">
        <f>('DGL 4'!$P$7/'DGL 4'!$B$26)*(1-EXP(-'DGL 4'!$B$26*D241)) + ('DGL 4'!$P$8/'DGL 4'!$B$27)*(1-EXP(-'DGL 4'!$B$27*D241))+ ('DGL 4'!$P$9/'DGL 4'!$B$28)*(1-EXP(-'DGL 4'!$B$28*D241))</f>
        <v>9.8039214693508079</v>
      </c>
      <c r="J241" s="21">
        <f>(I241+Systeme!$K$20)/Systeme!$K$17</f>
        <v>9.8039214693508084E-3</v>
      </c>
      <c r="L241" s="8">
        <f t="shared" si="6"/>
        <v>9.803926871100315E-8</v>
      </c>
      <c r="M241" s="21">
        <f>(L241+Systeme!$S$20)/Systeme!$S$17</f>
        <v>9.8039268711003156E-11</v>
      </c>
      <c r="O241" s="8">
        <f>('DGL 4'!$P$15/'DGL 4'!$B$26)*(1-EXP(-'DGL 4'!$B$26*D241)) + ('DGL 4'!$P$16/'DGL 4'!$B$27)*(1-EXP(-'DGL 4'!$B$27*D241))+ ('DGL 4'!$P$17/'DGL 4'!$B$28)*(1-EXP(-'DGL 4'!$B$28*D241))</f>
        <v>4.580601917761984E-6</v>
      </c>
      <c r="P241" s="21">
        <f>(O241+Systeme!$AA$20)/Systeme!$AA$17</f>
        <v>4.5806019177619841E-17</v>
      </c>
    </row>
    <row r="242" spans="1:16" x14ac:dyDescent="0.25">
      <c r="A242" s="4">
        <f t="shared" si="7"/>
        <v>240</v>
      </c>
      <c r="D242" s="19">
        <f>A242*0.001 *Systeme!$G$4</f>
        <v>120</v>
      </c>
      <c r="F242" s="8">
        <f>('DGL 4'!$P$3/'DGL 4'!$B$26)*(1-EXP(-'DGL 4'!$B$26*D242)) + ('DGL 4'!$P$4/'DGL 4'!$B$27)*(1-EXP(-'DGL 4'!$B$27*D242))+ ('DGL 4'!$P$5/'DGL 4'!$B$28)*(1-EXP(-'DGL 4'!$B$28*D242))</f>
        <v>-9.8039261672156037</v>
      </c>
      <c r="G242" s="21">
        <f>(F242+Systeme!$C$20)/Systeme!$C$17</f>
        <v>0.98039214766556881</v>
      </c>
      <c r="I242" s="8">
        <f>('DGL 4'!$P$7/'DGL 4'!$B$26)*(1-EXP(-'DGL 4'!$B$26*D242)) + ('DGL 4'!$P$8/'DGL 4'!$B$27)*(1-EXP(-'DGL 4'!$B$27*D242))+ ('DGL 4'!$P$9/'DGL 4'!$B$28)*(1-EXP(-'DGL 4'!$B$28*D242))</f>
        <v>9.803921468966335</v>
      </c>
      <c r="J242" s="21">
        <f>(I242+Systeme!$K$20)/Systeme!$K$17</f>
        <v>9.8039214689663347E-3</v>
      </c>
      <c r="L242" s="8">
        <f t="shared" si="6"/>
        <v>9.8039268244919035E-8</v>
      </c>
      <c r="M242" s="21">
        <f>(L242+Systeme!$S$20)/Systeme!$S$17</f>
        <v>9.8039268244919037E-11</v>
      </c>
      <c r="O242" s="8">
        <f>('DGL 4'!$P$15/'DGL 4'!$B$26)*(1-EXP(-'DGL 4'!$B$26*D242)) + ('DGL 4'!$P$16/'DGL 4'!$B$27)*(1-EXP(-'DGL 4'!$B$27*D242))+ ('DGL 4'!$P$17/'DGL 4'!$B$28)*(1-EXP(-'DGL 4'!$B$28*D242))</f>
        <v>4.6002100004970418E-6</v>
      </c>
      <c r="P242" s="21">
        <f>(O242+Systeme!$AA$20)/Systeme!$AA$17</f>
        <v>4.6002100004970415E-17</v>
      </c>
    </row>
    <row r="243" spans="1:16" x14ac:dyDescent="0.25">
      <c r="A243" s="4">
        <f t="shared" si="7"/>
        <v>241</v>
      </c>
      <c r="D243" s="19">
        <f>A243*0.001 *Systeme!$G$4</f>
        <v>120.5</v>
      </c>
      <c r="F243" s="8">
        <f>('DGL 4'!$P$3/'DGL 4'!$B$26)*(1-EXP(-'DGL 4'!$B$26*D243)) + ('DGL 4'!$P$4/'DGL 4'!$B$27)*(1-EXP(-'DGL 4'!$B$27*D243))+ ('DGL 4'!$P$5/'DGL 4'!$B$28)*(1-EXP(-'DGL 4'!$B$28*D243))</f>
        <v>-9.8039261864392149</v>
      </c>
      <c r="G243" s="21">
        <f>(F243+Systeme!$C$20)/Systeme!$C$17</f>
        <v>0.98039214762712157</v>
      </c>
      <c r="I243" s="8">
        <f>('DGL 4'!$P$7/'DGL 4'!$B$26)*(1-EXP(-'DGL 4'!$B$26*D243)) + ('DGL 4'!$P$8/'DGL 4'!$B$27)*(1-EXP(-'DGL 4'!$B$27*D243))+ ('DGL 4'!$P$9/'DGL 4'!$B$28)*(1-EXP(-'DGL 4'!$B$28*D243))</f>
        <v>9.8039214685818639</v>
      </c>
      <c r="J243" s="21">
        <f>(I243+Systeme!$K$20)/Systeme!$K$17</f>
        <v>9.8039214685818644E-3</v>
      </c>
      <c r="L243" s="8">
        <f t="shared" si="6"/>
        <v>9.8039267778834074E-8</v>
      </c>
      <c r="M243" s="21">
        <f>(L243+Systeme!$S$20)/Systeme!$S$17</f>
        <v>9.8039267778834079E-11</v>
      </c>
      <c r="O243" s="8">
        <f>('DGL 4'!$P$15/'DGL 4'!$B$26)*(1-EXP(-'DGL 4'!$B$26*D243)) + ('DGL 4'!$P$16/'DGL 4'!$B$27)*(1-EXP(-'DGL 4'!$B$27*D243))+ ('DGL 4'!$P$17/'DGL 4'!$B$28)*(1-EXP(-'DGL 4'!$B$28*D243))</f>
        <v>4.6198180832321004E-6</v>
      </c>
      <c r="P243" s="21">
        <f>(O243+Systeme!$AA$20)/Systeme!$AA$17</f>
        <v>4.6198180832321001E-17</v>
      </c>
    </row>
    <row r="244" spans="1:16" x14ac:dyDescent="0.25">
      <c r="A244" s="4">
        <f t="shared" si="7"/>
        <v>242</v>
      </c>
      <c r="D244" s="19">
        <f>A244*0.001 *Systeme!$G$4</f>
        <v>121</v>
      </c>
      <c r="F244" s="8">
        <f>('DGL 4'!$P$3/'DGL 4'!$B$26)*(1-EXP(-'DGL 4'!$B$26*D244)) + ('DGL 4'!$P$4/'DGL 4'!$B$27)*(1-EXP(-'DGL 4'!$B$27*D244))+ ('DGL 4'!$P$5/'DGL 4'!$B$28)*(1-EXP(-'DGL 4'!$B$28*D244))</f>
        <v>-9.803926205662826</v>
      </c>
      <c r="G244" s="21">
        <f>(F244+Systeme!$C$20)/Systeme!$C$17</f>
        <v>0.98039214758867432</v>
      </c>
      <c r="I244" s="8">
        <f>('DGL 4'!$P$7/'DGL 4'!$B$26)*(1-EXP(-'DGL 4'!$B$26*D244)) + ('DGL 4'!$P$8/'DGL 4'!$B$27)*(1-EXP(-'DGL 4'!$B$27*D244))+ ('DGL 4'!$P$9/'DGL 4'!$B$28)*(1-EXP(-'DGL 4'!$B$28*D244))</f>
        <v>9.803921468197391</v>
      </c>
      <c r="J244" s="21">
        <f>(I244+Systeme!$K$20)/Systeme!$K$17</f>
        <v>9.8039214681973907E-3</v>
      </c>
      <c r="L244" s="8">
        <f t="shared" si="6"/>
        <v>9.8039269089106799E-8</v>
      </c>
      <c r="M244" s="21">
        <f>(L244+Systeme!$S$20)/Systeme!$S$17</f>
        <v>9.8039269089106794E-11</v>
      </c>
      <c r="O244" s="8">
        <f>('DGL 4'!$P$15/'DGL 4'!$B$26)*(1-EXP(-'DGL 4'!$B$26*D244)) + ('DGL 4'!$P$16/'DGL 4'!$B$27)*(1-EXP(-'DGL 4'!$B$27*D244))+ ('DGL 4'!$P$17/'DGL 4'!$B$28)*(1-EXP(-'DGL 4'!$B$28*D244))</f>
        <v>4.6394261659671583E-6</v>
      </c>
      <c r="P244" s="21">
        <f>(O244+Systeme!$AA$20)/Systeme!$AA$17</f>
        <v>4.6394261659671582E-17</v>
      </c>
    </row>
    <row r="245" spans="1:16" x14ac:dyDescent="0.25">
      <c r="A245" s="4">
        <f t="shared" si="7"/>
        <v>243</v>
      </c>
      <c r="D245" s="19">
        <f>A245*0.001 *Systeme!$G$4</f>
        <v>121.5</v>
      </c>
      <c r="F245" s="8">
        <f>('DGL 4'!$P$3/'DGL 4'!$B$26)*(1-EXP(-'DGL 4'!$B$26*D245)) + ('DGL 4'!$P$4/'DGL 4'!$B$27)*(1-EXP(-'DGL 4'!$B$27*D245))+ ('DGL 4'!$P$5/'DGL 4'!$B$28)*(1-EXP(-'DGL 4'!$B$28*D245))</f>
        <v>-9.8039262248864372</v>
      </c>
      <c r="G245" s="21">
        <f>(F245+Systeme!$C$20)/Systeme!$C$17</f>
        <v>0.98039214755022719</v>
      </c>
      <c r="I245" s="8">
        <f>('DGL 4'!$P$7/'DGL 4'!$B$26)*(1-EXP(-'DGL 4'!$B$26*D245)) + ('DGL 4'!$P$8/'DGL 4'!$B$27)*(1-EXP(-'DGL 4'!$B$27*D245))+ ('DGL 4'!$P$9/'DGL 4'!$B$28)*(1-EXP(-'DGL 4'!$B$28*D245))</f>
        <v>9.8039214678129198</v>
      </c>
      <c r="J245" s="21">
        <f>(I245+Systeme!$K$20)/Systeme!$K$17</f>
        <v>9.8039214678129205E-3</v>
      </c>
      <c r="L245" s="8">
        <f t="shared" si="6"/>
        <v>9.8039268623022685E-8</v>
      </c>
      <c r="M245" s="21">
        <f>(L245+Systeme!$S$20)/Systeme!$S$17</f>
        <v>9.8039268623022688E-11</v>
      </c>
      <c r="O245" s="8">
        <f>('DGL 4'!$P$15/'DGL 4'!$B$26)*(1-EXP(-'DGL 4'!$B$26*D245)) + ('DGL 4'!$P$16/'DGL 4'!$B$27)*(1-EXP(-'DGL 4'!$B$27*D245))+ ('DGL 4'!$P$17/'DGL 4'!$B$28)*(1-EXP(-'DGL 4'!$B$28*D245))</f>
        <v>4.6590342487022161E-6</v>
      </c>
      <c r="P245" s="21">
        <f>(O245+Systeme!$AA$20)/Systeme!$AA$17</f>
        <v>4.6590342487022162E-17</v>
      </c>
    </row>
    <row r="246" spans="1:16" x14ac:dyDescent="0.25">
      <c r="A246" s="4">
        <f t="shared" si="7"/>
        <v>244</v>
      </c>
      <c r="D246" s="19">
        <f>A246*0.001 *Systeme!$G$4</f>
        <v>122</v>
      </c>
      <c r="F246" s="8">
        <f>('DGL 4'!$P$3/'DGL 4'!$B$26)*(1-EXP(-'DGL 4'!$B$26*D246)) + ('DGL 4'!$P$4/'DGL 4'!$B$27)*(1-EXP(-'DGL 4'!$B$27*D246))+ ('DGL 4'!$P$5/'DGL 4'!$B$28)*(1-EXP(-'DGL 4'!$B$28*D246))</f>
        <v>-9.8039262441100465</v>
      </c>
      <c r="G246" s="21">
        <f>(F246+Systeme!$C$20)/Systeme!$C$17</f>
        <v>0.98039214751177983</v>
      </c>
      <c r="I246" s="8">
        <f>('DGL 4'!$P$7/'DGL 4'!$B$26)*(1-EXP(-'DGL 4'!$B$26*D246)) + ('DGL 4'!$P$8/'DGL 4'!$B$27)*(1-EXP(-'DGL 4'!$B$27*D246))+ ('DGL 4'!$P$9/'DGL 4'!$B$28)*(1-EXP(-'DGL 4'!$B$28*D246))</f>
        <v>9.8039214674284469</v>
      </c>
      <c r="J246" s="21">
        <f>(I246+Systeme!$K$20)/Systeme!$K$17</f>
        <v>9.8039214674284468E-3</v>
      </c>
      <c r="L246" s="8">
        <f t="shared" si="6"/>
        <v>9.8039268156937723E-8</v>
      </c>
      <c r="M246" s="21">
        <f>(L246+Systeme!$S$20)/Systeme!$S$17</f>
        <v>9.8039268156937729E-11</v>
      </c>
      <c r="O246" s="8">
        <f>('DGL 4'!$P$15/'DGL 4'!$B$26)*(1-EXP(-'DGL 4'!$B$26*D246)) + ('DGL 4'!$P$16/'DGL 4'!$B$27)*(1-EXP(-'DGL 4'!$B$27*D246))+ ('DGL 4'!$P$17/'DGL 4'!$B$28)*(1-EXP(-'DGL 4'!$B$28*D246))</f>
        <v>4.6786423314372747E-6</v>
      </c>
      <c r="P246" s="21">
        <f>(O246+Systeme!$AA$20)/Systeme!$AA$17</f>
        <v>4.6786423314372748E-17</v>
      </c>
    </row>
    <row r="247" spans="1:16" x14ac:dyDescent="0.25">
      <c r="A247" s="4">
        <f t="shared" si="7"/>
        <v>245</v>
      </c>
      <c r="D247" s="19">
        <f>A247*0.001 *Systeme!$G$4</f>
        <v>122.5</v>
      </c>
      <c r="F247" s="8">
        <f>('DGL 4'!$P$3/'DGL 4'!$B$26)*(1-EXP(-'DGL 4'!$B$26*D247)) + ('DGL 4'!$P$4/'DGL 4'!$B$27)*(1-EXP(-'DGL 4'!$B$27*D247))+ ('DGL 4'!$P$5/'DGL 4'!$B$28)*(1-EXP(-'DGL 4'!$B$28*D247))</f>
        <v>-9.8039262633336577</v>
      </c>
      <c r="G247" s="21">
        <f>(F247+Systeme!$C$20)/Systeme!$C$17</f>
        <v>0.9803921474733327</v>
      </c>
      <c r="I247" s="8">
        <f>('DGL 4'!$P$7/'DGL 4'!$B$26)*(1-EXP(-'DGL 4'!$B$26*D247)) + ('DGL 4'!$P$8/'DGL 4'!$B$27)*(1-EXP(-'DGL 4'!$B$27*D247))+ ('DGL 4'!$P$9/'DGL 4'!$B$28)*(1-EXP(-'DGL 4'!$B$28*D247))</f>
        <v>9.803921467043974</v>
      </c>
      <c r="J247" s="21">
        <f>(I247+Systeme!$K$20)/Systeme!$K$17</f>
        <v>9.8039214670439748E-3</v>
      </c>
      <c r="L247" s="8">
        <f t="shared" si="6"/>
        <v>9.8039269467210448E-8</v>
      </c>
      <c r="M247" s="21">
        <f>(L247+Systeme!$S$20)/Systeme!$S$17</f>
        <v>9.8039269467210444E-11</v>
      </c>
      <c r="O247" s="8">
        <f>('DGL 4'!$P$15/'DGL 4'!$B$26)*(1-EXP(-'DGL 4'!$B$26*D247)) + ('DGL 4'!$P$16/'DGL 4'!$B$27)*(1-EXP(-'DGL 4'!$B$27*D247))+ ('DGL 4'!$P$17/'DGL 4'!$B$28)*(1-EXP(-'DGL 4'!$B$28*D247))</f>
        <v>4.6982504141723326E-6</v>
      </c>
      <c r="P247" s="21">
        <f>(O247+Systeme!$AA$20)/Systeme!$AA$17</f>
        <v>4.6982504141723323E-17</v>
      </c>
    </row>
    <row r="248" spans="1:16" x14ac:dyDescent="0.25">
      <c r="A248" s="4">
        <f t="shared" si="7"/>
        <v>246</v>
      </c>
      <c r="D248" s="19">
        <f>A248*0.001 *Systeme!$G$4</f>
        <v>123</v>
      </c>
      <c r="F248" s="8">
        <f>('DGL 4'!$P$3/'DGL 4'!$B$26)*(1-EXP(-'DGL 4'!$B$26*D248)) + ('DGL 4'!$P$4/'DGL 4'!$B$27)*(1-EXP(-'DGL 4'!$B$27*D248))+ ('DGL 4'!$P$5/'DGL 4'!$B$28)*(1-EXP(-'DGL 4'!$B$28*D248))</f>
        <v>-9.8039262825572688</v>
      </c>
      <c r="G248" s="21">
        <f>(F248+Systeme!$C$20)/Systeme!$C$17</f>
        <v>0.98039214743488545</v>
      </c>
      <c r="I248" s="8">
        <f>('DGL 4'!$P$7/'DGL 4'!$B$26)*(1-EXP(-'DGL 4'!$B$26*D248)) + ('DGL 4'!$P$8/'DGL 4'!$B$27)*(1-EXP(-'DGL 4'!$B$27*D248))+ ('DGL 4'!$P$9/'DGL 4'!$B$28)*(1-EXP(-'DGL 4'!$B$28*D248))</f>
        <v>9.8039214666595029</v>
      </c>
      <c r="J248" s="21">
        <f>(I248+Systeme!$K$20)/Systeme!$K$17</f>
        <v>9.8039214666595029E-3</v>
      </c>
      <c r="L248" s="8">
        <f t="shared" si="6"/>
        <v>9.8039269001126334E-8</v>
      </c>
      <c r="M248" s="21">
        <f>(L248+Systeme!$S$20)/Systeme!$S$17</f>
        <v>9.8039269001126338E-11</v>
      </c>
      <c r="O248" s="8">
        <f>('DGL 4'!$P$15/'DGL 4'!$B$26)*(1-EXP(-'DGL 4'!$B$26*D248)) + ('DGL 4'!$P$16/'DGL 4'!$B$27)*(1-EXP(-'DGL 4'!$B$27*D248))+ ('DGL 4'!$P$17/'DGL 4'!$B$28)*(1-EXP(-'DGL 4'!$B$28*D248))</f>
        <v>4.7178584969073904E-6</v>
      </c>
      <c r="P248" s="21">
        <f>(O248+Systeme!$AA$20)/Systeme!$AA$17</f>
        <v>4.7178584969073903E-17</v>
      </c>
    </row>
    <row r="249" spans="1:16" x14ac:dyDescent="0.25">
      <c r="A249" s="4">
        <f t="shared" si="7"/>
        <v>247</v>
      </c>
      <c r="D249" s="19">
        <f>A249*0.001 *Systeme!$G$4</f>
        <v>123.5</v>
      </c>
      <c r="F249" s="8">
        <f>('DGL 4'!$P$3/'DGL 4'!$B$26)*(1-EXP(-'DGL 4'!$B$26*D249)) + ('DGL 4'!$P$4/'DGL 4'!$B$27)*(1-EXP(-'DGL 4'!$B$27*D249))+ ('DGL 4'!$P$5/'DGL 4'!$B$28)*(1-EXP(-'DGL 4'!$B$28*D249))</f>
        <v>-9.80392630178088</v>
      </c>
      <c r="G249" s="21">
        <f>(F249+Systeme!$C$20)/Systeme!$C$17</f>
        <v>0.98039214739643821</v>
      </c>
      <c r="I249" s="8">
        <f>('DGL 4'!$P$7/'DGL 4'!$B$26)*(1-EXP(-'DGL 4'!$B$26*D249)) + ('DGL 4'!$P$8/'DGL 4'!$B$27)*(1-EXP(-'DGL 4'!$B$27*D249))+ ('DGL 4'!$P$9/'DGL 4'!$B$28)*(1-EXP(-'DGL 4'!$B$28*D249))</f>
        <v>9.80392146627503</v>
      </c>
      <c r="J249" s="21">
        <f>(I249+Systeme!$K$20)/Systeme!$K$17</f>
        <v>9.8039214662750292E-3</v>
      </c>
      <c r="L249" s="8">
        <f t="shared" si="6"/>
        <v>9.8039270311399059E-8</v>
      </c>
      <c r="M249" s="21">
        <f>(L249+Systeme!$S$20)/Systeme!$S$17</f>
        <v>9.8039270311399053E-11</v>
      </c>
      <c r="O249" s="8">
        <f>('DGL 4'!$P$15/'DGL 4'!$B$26)*(1-EXP(-'DGL 4'!$B$26*D249)) + ('DGL 4'!$P$16/'DGL 4'!$B$27)*(1-EXP(-'DGL 4'!$B$27*D249))+ ('DGL 4'!$P$17/'DGL 4'!$B$28)*(1-EXP(-'DGL 4'!$B$28*D249))</f>
        <v>4.7374665796424482E-6</v>
      </c>
      <c r="P249" s="21">
        <f>(O249+Systeme!$AA$20)/Systeme!$AA$17</f>
        <v>4.7374665796424483E-17</v>
      </c>
    </row>
    <row r="250" spans="1:16" x14ac:dyDescent="0.25">
      <c r="A250" s="4">
        <f t="shared" si="7"/>
        <v>248</v>
      </c>
      <c r="D250" s="19">
        <f>A250*0.001 *Systeme!$G$4</f>
        <v>124</v>
      </c>
      <c r="F250" s="8">
        <f>('DGL 4'!$P$3/'DGL 4'!$B$26)*(1-EXP(-'DGL 4'!$B$26*D250)) + ('DGL 4'!$P$4/'DGL 4'!$B$27)*(1-EXP(-'DGL 4'!$B$27*D250))+ ('DGL 4'!$P$5/'DGL 4'!$B$28)*(1-EXP(-'DGL 4'!$B$28*D250))</f>
        <v>-9.8039263210044894</v>
      </c>
      <c r="G250" s="21">
        <f>(F250+Systeme!$C$20)/Systeme!$C$17</f>
        <v>0.98039214735799096</v>
      </c>
      <c r="I250" s="8">
        <f>('DGL 4'!$P$7/'DGL 4'!$B$26)*(1-EXP(-'DGL 4'!$B$26*D250)) + ('DGL 4'!$P$8/'DGL 4'!$B$27)*(1-EXP(-'DGL 4'!$B$27*D250))+ ('DGL 4'!$P$9/'DGL 4'!$B$28)*(1-EXP(-'DGL 4'!$B$28*D250))</f>
        <v>9.8039214658905571</v>
      </c>
      <c r="J250" s="21">
        <f>(I250+Systeme!$K$20)/Systeme!$K$17</f>
        <v>9.8039214658905572E-3</v>
      </c>
      <c r="L250" s="8">
        <f t="shared" si="6"/>
        <v>9.8039269845314097E-8</v>
      </c>
      <c r="M250" s="21">
        <f>(L250+Systeme!$S$20)/Systeme!$S$17</f>
        <v>9.8039269845314095E-11</v>
      </c>
      <c r="O250" s="8">
        <f>('DGL 4'!$P$15/'DGL 4'!$B$26)*(1-EXP(-'DGL 4'!$B$26*D250)) + ('DGL 4'!$P$16/'DGL 4'!$B$27)*(1-EXP(-'DGL 4'!$B$27*D250))+ ('DGL 4'!$P$17/'DGL 4'!$B$28)*(1-EXP(-'DGL 4'!$B$28*D250))</f>
        <v>4.7570746623775069E-6</v>
      </c>
      <c r="P250" s="21">
        <f>(O250+Systeme!$AA$20)/Systeme!$AA$17</f>
        <v>4.757074662377507E-17</v>
      </c>
    </row>
    <row r="251" spans="1:16" x14ac:dyDescent="0.25">
      <c r="A251" s="4">
        <f t="shared" si="7"/>
        <v>249</v>
      </c>
      <c r="D251" s="19">
        <f>A251*0.001 *Systeme!$G$4</f>
        <v>124.5</v>
      </c>
      <c r="F251" s="8">
        <f>('DGL 4'!$P$3/'DGL 4'!$B$26)*(1-EXP(-'DGL 4'!$B$26*D251)) + ('DGL 4'!$P$4/'DGL 4'!$B$27)*(1-EXP(-'DGL 4'!$B$27*D251))+ ('DGL 4'!$P$5/'DGL 4'!$B$28)*(1-EXP(-'DGL 4'!$B$28*D251))</f>
        <v>-9.8039263402281005</v>
      </c>
      <c r="G251" s="21">
        <f>(F251+Systeme!$C$20)/Systeme!$C$17</f>
        <v>0.98039214731954383</v>
      </c>
      <c r="I251" s="8">
        <f>('DGL 4'!$P$7/'DGL 4'!$B$26)*(1-EXP(-'DGL 4'!$B$26*D251)) + ('DGL 4'!$P$8/'DGL 4'!$B$27)*(1-EXP(-'DGL 4'!$B$27*D251))+ ('DGL 4'!$P$9/'DGL 4'!$B$28)*(1-EXP(-'DGL 4'!$B$28*D251))</f>
        <v>9.803921465506086</v>
      </c>
      <c r="J251" s="21">
        <f>(I251+Systeme!$K$20)/Systeme!$K$17</f>
        <v>9.8039214655060852E-3</v>
      </c>
      <c r="L251" s="8">
        <f t="shared" si="6"/>
        <v>9.8039269379229983E-8</v>
      </c>
      <c r="M251" s="21">
        <f>(L251+Systeme!$S$20)/Systeme!$S$17</f>
        <v>9.8039269379229989E-11</v>
      </c>
      <c r="O251" s="8">
        <f>('DGL 4'!$P$15/'DGL 4'!$B$26)*(1-EXP(-'DGL 4'!$B$26*D251)) + ('DGL 4'!$P$16/'DGL 4'!$B$27)*(1-EXP(-'DGL 4'!$B$27*D251))+ ('DGL 4'!$P$17/'DGL 4'!$B$28)*(1-EXP(-'DGL 4'!$B$28*D251))</f>
        <v>4.7766827451125647E-6</v>
      </c>
      <c r="P251" s="21">
        <f>(O251+Systeme!$AA$20)/Systeme!$AA$17</f>
        <v>4.7766827451125644E-17</v>
      </c>
    </row>
    <row r="252" spans="1:16" x14ac:dyDescent="0.25">
      <c r="A252" s="4">
        <f t="shared" si="7"/>
        <v>250</v>
      </c>
      <c r="D252" s="19">
        <f>A252*0.001 *Systeme!$G$4</f>
        <v>125</v>
      </c>
      <c r="F252" s="8">
        <f>('DGL 4'!$P$3/'DGL 4'!$B$26)*(1-EXP(-'DGL 4'!$B$26*D252)) + ('DGL 4'!$P$4/'DGL 4'!$B$27)*(1-EXP(-'DGL 4'!$B$27*D252))+ ('DGL 4'!$P$5/'DGL 4'!$B$28)*(1-EXP(-'DGL 4'!$B$28*D252))</f>
        <v>-9.8039263594517116</v>
      </c>
      <c r="G252" s="21">
        <f>(F252+Systeme!$C$20)/Systeme!$C$17</f>
        <v>0.98039214728109658</v>
      </c>
      <c r="I252" s="8">
        <f>('DGL 4'!$P$7/'DGL 4'!$B$26)*(1-EXP(-'DGL 4'!$B$26*D252)) + ('DGL 4'!$P$8/'DGL 4'!$B$27)*(1-EXP(-'DGL 4'!$B$27*D252))+ ('DGL 4'!$P$9/'DGL 4'!$B$28)*(1-EXP(-'DGL 4'!$B$28*D252))</f>
        <v>9.8039214651216131</v>
      </c>
      <c r="J252" s="21">
        <f>(I252+Systeme!$K$20)/Systeme!$K$17</f>
        <v>9.8039214651216133E-3</v>
      </c>
      <c r="L252" s="8">
        <f t="shared" si="6"/>
        <v>9.8039270689502708E-8</v>
      </c>
      <c r="M252" s="21">
        <f>(L252+Systeme!$S$20)/Systeme!$S$17</f>
        <v>9.8039270689502704E-11</v>
      </c>
      <c r="O252" s="8">
        <f>('DGL 4'!$P$15/'DGL 4'!$B$26)*(1-EXP(-'DGL 4'!$B$26*D252)) + ('DGL 4'!$P$16/'DGL 4'!$B$27)*(1-EXP(-'DGL 4'!$B$27*D252))+ ('DGL 4'!$P$17/'DGL 4'!$B$28)*(1-EXP(-'DGL 4'!$B$28*D252))</f>
        <v>4.7962908278476225E-6</v>
      </c>
      <c r="P252" s="21">
        <f>(O252+Systeme!$AA$20)/Systeme!$AA$17</f>
        <v>4.7962908278476224E-17</v>
      </c>
    </row>
    <row r="253" spans="1:16" x14ac:dyDescent="0.25">
      <c r="A253" s="4">
        <f t="shared" si="7"/>
        <v>251</v>
      </c>
      <c r="D253" s="19">
        <f>A253*0.001 *Systeme!$G$4</f>
        <v>125.5</v>
      </c>
      <c r="F253" s="8">
        <f>('DGL 4'!$P$3/'DGL 4'!$B$26)*(1-EXP(-'DGL 4'!$B$26*D253)) + ('DGL 4'!$P$4/'DGL 4'!$B$27)*(1-EXP(-'DGL 4'!$B$27*D253))+ ('DGL 4'!$P$5/'DGL 4'!$B$28)*(1-EXP(-'DGL 4'!$B$28*D253))</f>
        <v>-9.8039263786753228</v>
      </c>
      <c r="G253" s="21">
        <f>(F253+Systeme!$C$20)/Systeme!$C$17</f>
        <v>0.98039214724264934</v>
      </c>
      <c r="I253" s="8">
        <f>('DGL 4'!$P$7/'DGL 4'!$B$26)*(1-EXP(-'DGL 4'!$B$26*D253)) + ('DGL 4'!$P$8/'DGL 4'!$B$27)*(1-EXP(-'DGL 4'!$B$27*D253))+ ('DGL 4'!$P$9/'DGL 4'!$B$28)*(1-EXP(-'DGL 4'!$B$28*D253))</f>
        <v>9.803921464737142</v>
      </c>
      <c r="J253" s="21">
        <f>(I253+Systeme!$K$20)/Systeme!$K$17</f>
        <v>9.8039214647371413E-3</v>
      </c>
      <c r="L253" s="8">
        <f t="shared" si="6"/>
        <v>9.8039270223418594E-8</v>
      </c>
      <c r="M253" s="21">
        <f>(L253+Systeme!$S$20)/Systeme!$S$17</f>
        <v>9.8039270223418598E-11</v>
      </c>
      <c r="O253" s="8">
        <f>('DGL 4'!$P$15/'DGL 4'!$B$26)*(1-EXP(-'DGL 4'!$B$26*D253)) + ('DGL 4'!$P$16/'DGL 4'!$B$27)*(1-EXP(-'DGL 4'!$B$27*D253))+ ('DGL 4'!$P$17/'DGL 4'!$B$28)*(1-EXP(-'DGL 4'!$B$28*D253))</f>
        <v>4.8158989105826803E-6</v>
      </c>
      <c r="P253" s="21">
        <f>(O253+Systeme!$AA$20)/Systeme!$AA$17</f>
        <v>4.8158989105826804E-17</v>
      </c>
    </row>
    <row r="254" spans="1:16" x14ac:dyDescent="0.25">
      <c r="A254" s="4">
        <f t="shared" si="7"/>
        <v>252</v>
      </c>
      <c r="D254" s="19">
        <f>A254*0.001 *Systeme!$G$4</f>
        <v>126</v>
      </c>
      <c r="F254" s="8">
        <f>('DGL 4'!$P$3/'DGL 4'!$B$26)*(1-EXP(-'DGL 4'!$B$26*D254)) + ('DGL 4'!$P$4/'DGL 4'!$B$27)*(1-EXP(-'DGL 4'!$B$27*D254))+ ('DGL 4'!$P$5/'DGL 4'!$B$28)*(1-EXP(-'DGL 4'!$B$28*D254))</f>
        <v>-9.8039263978989322</v>
      </c>
      <c r="G254" s="21">
        <f>(F254+Systeme!$C$20)/Systeme!$C$17</f>
        <v>0.9803921472042022</v>
      </c>
      <c r="I254" s="8">
        <f>('DGL 4'!$P$7/'DGL 4'!$B$26)*(1-EXP(-'DGL 4'!$B$26*D254)) + ('DGL 4'!$P$8/'DGL 4'!$B$27)*(1-EXP(-'DGL 4'!$B$27*D254))+ ('DGL 4'!$P$9/'DGL 4'!$B$28)*(1-EXP(-'DGL 4'!$B$28*D254))</f>
        <v>9.8039214643526691</v>
      </c>
      <c r="J254" s="21">
        <f>(I254+Systeme!$K$20)/Systeme!$K$17</f>
        <v>9.8039214643526693E-3</v>
      </c>
      <c r="L254" s="8">
        <f t="shared" si="6"/>
        <v>9.8039269757333632E-8</v>
      </c>
      <c r="M254" s="21">
        <f>(L254+Systeme!$S$20)/Systeme!$S$17</f>
        <v>9.8039269757333627E-11</v>
      </c>
      <c r="O254" s="8">
        <f>('DGL 4'!$P$15/'DGL 4'!$B$26)*(1-EXP(-'DGL 4'!$B$26*D254)) + ('DGL 4'!$P$16/'DGL 4'!$B$27)*(1-EXP(-'DGL 4'!$B$27*D254))+ ('DGL 4'!$P$17/'DGL 4'!$B$28)*(1-EXP(-'DGL 4'!$B$28*D254))</f>
        <v>4.835506993317739E-6</v>
      </c>
      <c r="P254" s="21">
        <f>(O254+Systeme!$AA$20)/Systeme!$AA$17</f>
        <v>4.8355069933177391E-17</v>
      </c>
    </row>
    <row r="255" spans="1:16" x14ac:dyDescent="0.25">
      <c r="A255" s="4">
        <f t="shared" si="7"/>
        <v>253</v>
      </c>
      <c r="D255" s="19">
        <f>A255*0.001 *Systeme!$G$4</f>
        <v>126.5</v>
      </c>
      <c r="F255" s="8">
        <f>('DGL 4'!$P$3/'DGL 4'!$B$26)*(1-EXP(-'DGL 4'!$B$26*D255)) + ('DGL 4'!$P$4/'DGL 4'!$B$27)*(1-EXP(-'DGL 4'!$B$27*D255))+ ('DGL 4'!$P$5/'DGL 4'!$B$28)*(1-EXP(-'DGL 4'!$B$28*D255))</f>
        <v>-9.8039264171225433</v>
      </c>
      <c r="G255" s="21">
        <f>(F255+Systeme!$C$20)/Systeme!$C$17</f>
        <v>0.98039214716575485</v>
      </c>
      <c r="I255" s="8">
        <f>('DGL 4'!$P$7/'DGL 4'!$B$26)*(1-EXP(-'DGL 4'!$B$26*D255)) + ('DGL 4'!$P$8/'DGL 4'!$B$27)*(1-EXP(-'DGL 4'!$B$27*D255))+ ('DGL 4'!$P$9/'DGL 4'!$B$28)*(1-EXP(-'DGL 4'!$B$28*D255))</f>
        <v>9.8039214639681962</v>
      </c>
      <c r="J255" s="21">
        <f>(I255+Systeme!$K$20)/Systeme!$K$17</f>
        <v>9.8039214639681956E-3</v>
      </c>
      <c r="L255" s="8">
        <f t="shared" si="6"/>
        <v>9.8039271067606357E-8</v>
      </c>
      <c r="M255" s="21">
        <f>(L255+Systeme!$S$20)/Systeme!$S$17</f>
        <v>9.8039271067606354E-11</v>
      </c>
      <c r="O255" s="8">
        <f>('DGL 4'!$P$15/'DGL 4'!$B$26)*(1-EXP(-'DGL 4'!$B$26*D255)) + ('DGL 4'!$P$16/'DGL 4'!$B$27)*(1-EXP(-'DGL 4'!$B$27*D255))+ ('DGL 4'!$P$17/'DGL 4'!$B$28)*(1-EXP(-'DGL 4'!$B$28*D255))</f>
        <v>4.8551150760527968E-6</v>
      </c>
      <c r="P255" s="21">
        <f>(O255+Systeme!$AA$20)/Systeme!$AA$17</f>
        <v>4.8551150760527965E-17</v>
      </c>
    </row>
    <row r="256" spans="1:16" x14ac:dyDescent="0.25">
      <c r="A256" s="4">
        <f t="shared" si="7"/>
        <v>254</v>
      </c>
      <c r="D256" s="19">
        <f>A256*0.001 *Systeme!$G$4</f>
        <v>127</v>
      </c>
      <c r="F256" s="8">
        <f>('DGL 4'!$P$3/'DGL 4'!$B$26)*(1-EXP(-'DGL 4'!$B$26*D256)) + ('DGL 4'!$P$4/'DGL 4'!$B$27)*(1-EXP(-'DGL 4'!$B$27*D256))+ ('DGL 4'!$P$5/'DGL 4'!$B$28)*(1-EXP(-'DGL 4'!$B$28*D256))</f>
        <v>-9.8039264363461545</v>
      </c>
      <c r="G256" s="21">
        <f>(F256+Systeme!$C$20)/Systeme!$C$17</f>
        <v>0.98039214712730771</v>
      </c>
      <c r="I256" s="8">
        <f>('DGL 4'!$P$7/'DGL 4'!$B$26)*(1-EXP(-'DGL 4'!$B$26*D256)) + ('DGL 4'!$P$8/'DGL 4'!$B$27)*(1-EXP(-'DGL 4'!$B$27*D256))+ ('DGL 4'!$P$9/'DGL 4'!$B$28)*(1-EXP(-'DGL 4'!$B$28*D256))</f>
        <v>9.8039214635837251</v>
      </c>
      <c r="J256" s="21">
        <f>(I256+Systeme!$K$20)/Systeme!$K$17</f>
        <v>9.8039214635837254E-3</v>
      </c>
      <c r="L256" s="8">
        <f t="shared" si="6"/>
        <v>9.8039270601522243E-8</v>
      </c>
      <c r="M256" s="21">
        <f>(L256+Systeme!$S$20)/Systeme!$S$17</f>
        <v>9.8039270601522249E-11</v>
      </c>
      <c r="O256" s="8">
        <f>('DGL 4'!$P$15/'DGL 4'!$B$26)*(1-EXP(-'DGL 4'!$B$26*D256)) + ('DGL 4'!$P$16/'DGL 4'!$B$27)*(1-EXP(-'DGL 4'!$B$27*D256))+ ('DGL 4'!$P$17/'DGL 4'!$B$28)*(1-EXP(-'DGL 4'!$B$28*D256))</f>
        <v>4.8747231587878546E-6</v>
      </c>
      <c r="P256" s="21">
        <f>(O256+Systeme!$AA$20)/Systeme!$AA$17</f>
        <v>4.8747231587878545E-17</v>
      </c>
    </row>
    <row r="257" spans="1:16" x14ac:dyDescent="0.25">
      <c r="A257" s="4">
        <f t="shared" si="7"/>
        <v>255</v>
      </c>
      <c r="D257" s="19">
        <f>A257*0.001 *Systeme!$G$4</f>
        <v>127.5</v>
      </c>
      <c r="F257" s="8">
        <f>('DGL 4'!$P$3/'DGL 4'!$B$26)*(1-EXP(-'DGL 4'!$B$26*D257)) + ('DGL 4'!$P$4/'DGL 4'!$B$27)*(1-EXP(-'DGL 4'!$B$27*D257))+ ('DGL 4'!$P$5/'DGL 4'!$B$28)*(1-EXP(-'DGL 4'!$B$28*D257))</f>
        <v>-9.8039264555697656</v>
      </c>
      <c r="G257" s="21">
        <f>(F257+Systeme!$C$20)/Systeme!$C$17</f>
        <v>0.98039214708886047</v>
      </c>
      <c r="I257" s="8">
        <f>('DGL 4'!$P$7/'DGL 4'!$B$26)*(1-EXP(-'DGL 4'!$B$26*D257)) + ('DGL 4'!$P$8/'DGL 4'!$B$27)*(1-EXP(-'DGL 4'!$B$27*D257))+ ('DGL 4'!$P$9/'DGL 4'!$B$28)*(1-EXP(-'DGL 4'!$B$28*D257))</f>
        <v>9.8039214631992522</v>
      </c>
      <c r="J257" s="21">
        <f>(I257+Systeme!$K$20)/Systeme!$K$17</f>
        <v>9.8039214631992517E-3</v>
      </c>
      <c r="L257" s="8">
        <f t="shared" si="6"/>
        <v>9.8039271911794121E-8</v>
      </c>
      <c r="M257" s="21">
        <f>(L257+Systeme!$S$20)/Systeme!$S$17</f>
        <v>9.8039271911794123E-11</v>
      </c>
      <c r="O257" s="8">
        <f>('DGL 4'!$P$15/'DGL 4'!$B$26)*(1-EXP(-'DGL 4'!$B$26*D257)) + ('DGL 4'!$P$16/'DGL 4'!$B$27)*(1-EXP(-'DGL 4'!$B$27*D257))+ ('DGL 4'!$P$17/'DGL 4'!$B$28)*(1-EXP(-'DGL 4'!$B$28*D257))</f>
        <v>4.8943312415229133E-6</v>
      </c>
      <c r="P257" s="21">
        <f>(O257+Systeme!$AA$20)/Systeme!$AA$17</f>
        <v>4.8943312415229132E-17</v>
      </c>
    </row>
    <row r="258" spans="1:16" x14ac:dyDescent="0.25">
      <c r="A258" s="4">
        <f t="shared" si="7"/>
        <v>256</v>
      </c>
      <c r="D258" s="19">
        <f>A258*0.001 *Systeme!$G$4</f>
        <v>128</v>
      </c>
      <c r="F258" s="8">
        <f>('DGL 4'!$P$3/'DGL 4'!$B$26)*(1-EXP(-'DGL 4'!$B$26*D258)) + ('DGL 4'!$P$4/'DGL 4'!$B$27)*(1-EXP(-'DGL 4'!$B$27*D258))+ ('DGL 4'!$P$5/'DGL 4'!$B$28)*(1-EXP(-'DGL 4'!$B$28*D258))</f>
        <v>-9.803926474793375</v>
      </c>
      <c r="G258" s="21">
        <f>(F258+Systeme!$C$20)/Systeme!$C$17</f>
        <v>0.98039214705041322</v>
      </c>
      <c r="I258" s="8">
        <f>('DGL 4'!$P$7/'DGL 4'!$B$26)*(1-EXP(-'DGL 4'!$B$26*D258)) + ('DGL 4'!$P$8/'DGL 4'!$B$27)*(1-EXP(-'DGL 4'!$B$27*D258))+ ('DGL 4'!$P$9/'DGL 4'!$B$28)*(1-EXP(-'DGL 4'!$B$28*D258))</f>
        <v>9.8039214628147811</v>
      </c>
      <c r="J258" s="21">
        <f>(I258+Systeme!$K$20)/Systeme!$K$17</f>
        <v>9.8039214628147815E-3</v>
      </c>
      <c r="L258" s="8">
        <f t="shared" si="6"/>
        <v>9.8039269669353167E-8</v>
      </c>
      <c r="M258" s="21">
        <f>(L258+Systeme!$S$20)/Systeme!$S$17</f>
        <v>9.8039269669353172E-11</v>
      </c>
      <c r="O258" s="8">
        <f>('DGL 4'!$P$15/'DGL 4'!$B$26)*(1-EXP(-'DGL 4'!$B$26*D258)) + ('DGL 4'!$P$16/'DGL 4'!$B$27)*(1-EXP(-'DGL 4'!$B$27*D258))+ ('DGL 4'!$P$17/'DGL 4'!$B$28)*(1-EXP(-'DGL 4'!$B$28*D258))</f>
        <v>4.9139393242579711E-6</v>
      </c>
      <c r="P258" s="21">
        <f>(O258+Systeme!$AA$20)/Systeme!$AA$17</f>
        <v>4.9139393242579712E-17</v>
      </c>
    </row>
    <row r="259" spans="1:16" x14ac:dyDescent="0.25">
      <c r="A259" s="4">
        <f t="shared" si="7"/>
        <v>257</v>
      </c>
      <c r="D259" s="19">
        <f>A259*0.001 *Systeme!$G$4</f>
        <v>128.5</v>
      </c>
      <c r="F259" s="8">
        <f>('DGL 4'!$P$3/'DGL 4'!$B$26)*(1-EXP(-'DGL 4'!$B$26*D259)) + ('DGL 4'!$P$4/'DGL 4'!$B$27)*(1-EXP(-'DGL 4'!$B$27*D259))+ ('DGL 4'!$P$5/'DGL 4'!$B$28)*(1-EXP(-'DGL 4'!$B$28*D259))</f>
        <v>-9.8039264940169861</v>
      </c>
      <c r="G259" s="21">
        <f>(F259+Systeme!$C$20)/Systeme!$C$17</f>
        <v>0.98039214701196598</v>
      </c>
      <c r="I259" s="8">
        <f>('DGL 4'!$P$7/'DGL 4'!$B$26)*(1-EXP(-'DGL 4'!$B$26*D259)) + ('DGL 4'!$P$8/'DGL 4'!$B$27)*(1-EXP(-'DGL 4'!$B$27*D259))+ ('DGL 4'!$P$9/'DGL 4'!$B$28)*(1-EXP(-'DGL 4'!$B$28*D259))</f>
        <v>9.8039214624303082</v>
      </c>
      <c r="J259" s="21">
        <f>(I259+Systeme!$K$20)/Systeme!$K$17</f>
        <v>9.8039214624303078E-3</v>
      </c>
      <c r="L259" s="8">
        <f t="shared" si="6"/>
        <v>9.8039270979625892E-8</v>
      </c>
      <c r="M259" s="21">
        <f>(L259+Systeme!$S$20)/Systeme!$S$17</f>
        <v>9.8039270979625886E-11</v>
      </c>
      <c r="O259" s="8">
        <f>('DGL 4'!$P$15/'DGL 4'!$B$26)*(1-EXP(-'DGL 4'!$B$26*D259)) + ('DGL 4'!$P$16/'DGL 4'!$B$27)*(1-EXP(-'DGL 4'!$B$27*D259))+ ('DGL 4'!$P$17/'DGL 4'!$B$28)*(1-EXP(-'DGL 4'!$B$28*D259))</f>
        <v>4.9335474069930289E-6</v>
      </c>
      <c r="P259" s="21">
        <f>(O259+Systeme!$AA$20)/Systeme!$AA$17</f>
        <v>4.9335474069930286E-17</v>
      </c>
    </row>
    <row r="260" spans="1:16" x14ac:dyDescent="0.25">
      <c r="A260" s="4">
        <f t="shared" si="7"/>
        <v>258</v>
      </c>
      <c r="D260" s="19">
        <f>A260*0.001 *Systeme!$G$4</f>
        <v>129</v>
      </c>
      <c r="F260" s="8">
        <f>('DGL 4'!$P$3/'DGL 4'!$B$26)*(1-EXP(-'DGL 4'!$B$26*D260)) + ('DGL 4'!$P$4/'DGL 4'!$B$27)*(1-EXP(-'DGL 4'!$B$27*D260))+ ('DGL 4'!$P$5/'DGL 4'!$B$28)*(1-EXP(-'DGL 4'!$B$28*D260))</f>
        <v>-9.8039265132405973</v>
      </c>
      <c r="G260" s="21">
        <f>(F260+Systeme!$C$20)/Systeme!$C$17</f>
        <v>0.98039214697351884</v>
      </c>
      <c r="I260" s="8">
        <f>('DGL 4'!$P$7/'DGL 4'!$B$26)*(1-EXP(-'DGL 4'!$B$26*D260)) + ('DGL 4'!$P$8/'DGL 4'!$B$27)*(1-EXP(-'DGL 4'!$B$27*D260))+ ('DGL 4'!$P$9/'DGL 4'!$B$28)*(1-EXP(-'DGL 4'!$B$28*D260))</f>
        <v>9.8039214620458353</v>
      </c>
      <c r="J260" s="21">
        <f>(I260+Systeme!$K$20)/Systeme!$K$17</f>
        <v>9.8039214620458358E-3</v>
      </c>
      <c r="L260" s="8">
        <f t="shared" ref="L260:L323" si="8">-(F260+I260+O260)</f>
        <v>9.8039272289898617E-8</v>
      </c>
      <c r="M260" s="21">
        <f>(L260+Systeme!$S$20)/Systeme!$S$17</f>
        <v>9.8039272289898614E-11</v>
      </c>
      <c r="O260" s="8">
        <f>('DGL 4'!$P$15/'DGL 4'!$B$26)*(1-EXP(-'DGL 4'!$B$26*D260)) + ('DGL 4'!$P$16/'DGL 4'!$B$27)*(1-EXP(-'DGL 4'!$B$27*D260))+ ('DGL 4'!$P$17/'DGL 4'!$B$28)*(1-EXP(-'DGL 4'!$B$28*D260))</f>
        <v>4.9531554897280867E-6</v>
      </c>
      <c r="P260" s="21">
        <f>(O260+Systeme!$AA$20)/Systeme!$AA$17</f>
        <v>4.9531554897280867E-17</v>
      </c>
    </row>
    <row r="261" spans="1:16" x14ac:dyDescent="0.25">
      <c r="A261" s="4">
        <f t="shared" ref="A261:A324" si="9">A260+1</f>
        <v>259</v>
      </c>
      <c r="D261" s="19">
        <f>A261*0.001 *Systeme!$G$4</f>
        <v>129.5</v>
      </c>
      <c r="F261" s="8">
        <f>('DGL 4'!$P$3/'DGL 4'!$B$26)*(1-EXP(-'DGL 4'!$B$26*D261)) + ('DGL 4'!$P$4/'DGL 4'!$B$27)*(1-EXP(-'DGL 4'!$B$27*D261))+ ('DGL 4'!$P$5/'DGL 4'!$B$28)*(1-EXP(-'DGL 4'!$B$28*D261))</f>
        <v>-9.8039265324642084</v>
      </c>
      <c r="G261" s="21">
        <f>(F261+Systeme!$C$20)/Systeme!$C$17</f>
        <v>0.98039214693507148</v>
      </c>
      <c r="I261" s="8">
        <f>('DGL 4'!$P$7/'DGL 4'!$B$26)*(1-EXP(-'DGL 4'!$B$26*D261)) + ('DGL 4'!$P$8/'DGL 4'!$B$27)*(1-EXP(-'DGL 4'!$B$27*D261))+ ('DGL 4'!$P$9/'DGL 4'!$B$28)*(1-EXP(-'DGL 4'!$B$28*D261))</f>
        <v>9.8039214616613641</v>
      </c>
      <c r="J261" s="21">
        <f>(I261+Systeme!$K$20)/Systeme!$K$17</f>
        <v>9.8039214616613638E-3</v>
      </c>
      <c r="L261" s="8">
        <f t="shared" si="8"/>
        <v>9.8039271823813656E-8</v>
      </c>
      <c r="M261" s="21">
        <f>(L261+Systeme!$S$20)/Systeme!$S$17</f>
        <v>9.8039271823813655E-11</v>
      </c>
      <c r="O261" s="8">
        <f>('DGL 4'!$P$15/'DGL 4'!$B$26)*(1-EXP(-'DGL 4'!$B$26*D261)) + ('DGL 4'!$P$16/'DGL 4'!$B$27)*(1-EXP(-'DGL 4'!$B$27*D261))+ ('DGL 4'!$P$17/'DGL 4'!$B$28)*(1-EXP(-'DGL 4'!$B$28*D261))</f>
        <v>4.9727635724631454E-6</v>
      </c>
      <c r="P261" s="21">
        <f>(O261+Systeme!$AA$20)/Systeme!$AA$17</f>
        <v>4.9727635724631453E-17</v>
      </c>
    </row>
    <row r="262" spans="1:16" x14ac:dyDescent="0.25">
      <c r="A262" s="4">
        <f t="shared" si="9"/>
        <v>260</v>
      </c>
      <c r="D262" s="19">
        <f>A262*0.001 *Systeme!$G$4</f>
        <v>130</v>
      </c>
      <c r="F262" s="8">
        <f>('DGL 4'!$P$3/'DGL 4'!$B$26)*(1-EXP(-'DGL 4'!$B$26*D262)) + ('DGL 4'!$P$4/'DGL 4'!$B$27)*(1-EXP(-'DGL 4'!$B$27*D262))+ ('DGL 4'!$P$5/'DGL 4'!$B$28)*(1-EXP(-'DGL 4'!$B$28*D262))</f>
        <v>-9.8039265516878178</v>
      </c>
      <c r="G262" s="21">
        <f>(F262+Systeme!$C$20)/Systeme!$C$17</f>
        <v>0.98039214689662435</v>
      </c>
      <c r="I262" s="8">
        <f>('DGL 4'!$P$7/'DGL 4'!$B$26)*(1-EXP(-'DGL 4'!$B$26*D262)) + ('DGL 4'!$P$8/'DGL 4'!$B$27)*(1-EXP(-'DGL 4'!$B$27*D262))+ ('DGL 4'!$P$9/'DGL 4'!$B$28)*(1-EXP(-'DGL 4'!$B$28*D262))</f>
        <v>9.8039214612768912</v>
      </c>
      <c r="J262" s="21">
        <f>(I262+Systeme!$K$20)/Systeme!$K$17</f>
        <v>9.8039214612768918E-3</v>
      </c>
      <c r="L262" s="8">
        <f t="shared" si="8"/>
        <v>9.8039271357729541E-8</v>
      </c>
      <c r="M262" s="21">
        <f>(L262+Systeme!$S$20)/Systeme!$S$17</f>
        <v>9.8039271357729537E-11</v>
      </c>
      <c r="O262" s="8">
        <f>('DGL 4'!$P$15/'DGL 4'!$B$26)*(1-EXP(-'DGL 4'!$B$26*D262)) + ('DGL 4'!$P$16/'DGL 4'!$B$27)*(1-EXP(-'DGL 4'!$B$27*D262))+ ('DGL 4'!$P$17/'DGL 4'!$B$28)*(1-EXP(-'DGL 4'!$B$28*D262))</f>
        <v>4.9923716551982032E-6</v>
      </c>
      <c r="P262" s="21">
        <f>(O262+Systeme!$AA$20)/Systeme!$AA$17</f>
        <v>4.9923716551982033E-17</v>
      </c>
    </row>
    <row r="263" spans="1:16" x14ac:dyDescent="0.25">
      <c r="A263" s="4">
        <f t="shared" si="9"/>
        <v>261</v>
      </c>
      <c r="D263" s="19">
        <f>A263*0.001 *Systeme!$G$4</f>
        <v>130.5</v>
      </c>
      <c r="F263" s="8">
        <f>('DGL 4'!$P$3/'DGL 4'!$B$26)*(1-EXP(-'DGL 4'!$B$26*D263)) + ('DGL 4'!$P$4/'DGL 4'!$B$27)*(1-EXP(-'DGL 4'!$B$27*D263))+ ('DGL 4'!$P$5/'DGL 4'!$B$28)*(1-EXP(-'DGL 4'!$B$28*D263))</f>
        <v>-9.8039265709114289</v>
      </c>
      <c r="G263" s="21">
        <f>(F263+Systeme!$C$20)/Systeme!$C$17</f>
        <v>0.98039214685817722</v>
      </c>
      <c r="I263" s="8">
        <f>('DGL 4'!$P$7/'DGL 4'!$B$26)*(1-EXP(-'DGL 4'!$B$26*D263)) + ('DGL 4'!$P$8/'DGL 4'!$B$27)*(1-EXP(-'DGL 4'!$B$27*D263))+ ('DGL 4'!$P$9/'DGL 4'!$B$28)*(1-EXP(-'DGL 4'!$B$28*D263))</f>
        <v>9.8039214608924201</v>
      </c>
      <c r="J263" s="21">
        <f>(I263+Systeme!$K$20)/Systeme!$K$17</f>
        <v>9.8039214608924199E-3</v>
      </c>
      <c r="L263" s="8">
        <f t="shared" si="8"/>
        <v>9.8039270891645427E-8</v>
      </c>
      <c r="M263" s="21">
        <f>(L263+Systeme!$S$20)/Systeme!$S$17</f>
        <v>9.8039270891645431E-11</v>
      </c>
      <c r="O263" s="8">
        <f>('DGL 4'!$P$15/'DGL 4'!$B$26)*(1-EXP(-'DGL 4'!$B$26*D263)) + ('DGL 4'!$P$16/'DGL 4'!$B$27)*(1-EXP(-'DGL 4'!$B$27*D263))+ ('DGL 4'!$P$17/'DGL 4'!$B$28)*(1-EXP(-'DGL 4'!$B$28*D263))</f>
        <v>5.011979737933261E-6</v>
      </c>
      <c r="P263" s="21">
        <f>(O263+Systeme!$AA$20)/Systeme!$AA$17</f>
        <v>5.0119797379332607E-17</v>
      </c>
    </row>
    <row r="264" spans="1:16" x14ac:dyDescent="0.25">
      <c r="A264" s="4">
        <f t="shared" si="9"/>
        <v>262</v>
      </c>
      <c r="D264" s="19">
        <f>A264*0.001 *Systeme!$G$4</f>
        <v>131</v>
      </c>
      <c r="F264" s="8">
        <f>('DGL 4'!$P$3/'DGL 4'!$B$26)*(1-EXP(-'DGL 4'!$B$26*D264)) + ('DGL 4'!$P$4/'DGL 4'!$B$27)*(1-EXP(-'DGL 4'!$B$27*D264))+ ('DGL 4'!$P$5/'DGL 4'!$B$28)*(1-EXP(-'DGL 4'!$B$28*D264))</f>
        <v>-9.8039265901350401</v>
      </c>
      <c r="G264" s="21">
        <f>(F264+Systeme!$C$20)/Systeme!$C$17</f>
        <v>0.98039214681972986</v>
      </c>
      <c r="I264" s="8">
        <f>('DGL 4'!$P$7/'DGL 4'!$B$26)*(1-EXP(-'DGL 4'!$B$26*D264)) + ('DGL 4'!$P$8/'DGL 4'!$B$27)*(1-EXP(-'DGL 4'!$B$27*D264))+ ('DGL 4'!$P$9/'DGL 4'!$B$28)*(1-EXP(-'DGL 4'!$B$28*D264))</f>
        <v>9.8039214605079472</v>
      </c>
      <c r="J264" s="21">
        <f>(I264+Systeme!$K$20)/Systeme!$K$17</f>
        <v>9.8039214605079479E-3</v>
      </c>
      <c r="L264" s="8">
        <f t="shared" si="8"/>
        <v>9.8039272201918152E-8</v>
      </c>
      <c r="M264" s="21">
        <f>(L264+Systeme!$S$20)/Systeme!$S$17</f>
        <v>9.8039272201918146E-11</v>
      </c>
      <c r="O264" s="8">
        <f>('DGL 4'!$P$15/'DGL 4'!$B$26)*(1-EXP(-'DGL 4'!$B$26*D264)) + ('DGL 4'!$P$16/'DGL 4'!$B$27)*(1-EXP(-'DGL 4'!$B$27*D264))+ ('DGL 4'!$P$17/'DGL 4'!$B$28)*(1-EXP(-'DGL 4'!$B$28*D264))</f>
        <v>5.0315878206683188E-6</v>
      </c>
      <c r="P264" s="21">
        <f>(O264+Systeme!$AA$20)/Systeme!$AA$17</f>
        <v>5.0315878206683188E-17</v>
      </c>
    </row>
    <row r="265" spans="1:16" x14ac:dyDescent="0.25">
      <c r="A265" s="4">
        <f t="shared" si="9"/>
        <v>263</v>
      </c>
      <c r="D265" s="19">
        <f>A265*0.001 *Systeme!$G$4</f>
        <v>131.5</v>
      </c>
      <c r="F265" s="8">
        <f>('DGL 4'!$P$3/'DGL 4'!$B$26)*(1-EXP(-'DGL 4'!$B$26*D265)) + ('DGL 4'!$P$4/'DGL 4'!$B$27)*(1-EXP(-'DGL 4'!$B$27*D265))+ ('DGL 4'!$P$5/'DGL 4'!$B$28)*(1-EXP(-'DGL 4'!$B$28*D265))</f>
        <v>-9.8039266093586512</v>
      </c>
      <c r="G265" s="21">
        <f>(F265+Systeme!$C$20)/Systeme!$C$17</f>
        <v>0.98039214678128273</v>
      </c>
      <c r="I265" s="8">
        <f>('DGL 4'!$P$7/'DGL 4'!$B$26)*(1-EXP(-'DGL 4'!$B$26*D265)) + ('DGL 4'!$P$8/'DGL 4'!$B$27)*(1-EXP(-'DGL 4'!$B$27*D265))+ ('DGL 4'!$P$9/'DGL 4'!$B$28)*(1-EXP(-'DGL 4'!$B$28*D265))</f>
        <v>9.8039214601234743</v>
      </c>
      <c r="J265" s="21">
        <f>(I265+Systeme!$K$20)/Systeme!$K$17</f>
        <v>9.8039214601234742E-3</v>
      </c>
      <c r="L265" s="8">
        <f t="shared" si="8"/>
        <v>9.803927351219003E-8</v>
      </c>
      <c r="M265" s="21">
        <f>(L265+Systeme!$S$20)/Systeme!$S$17</f>
        <v>9.8039273512190034E-11</v>
      </c>
      <c r="O265" s="8">
        <f>('DGL 4'!$P$15/'DGL 4'!$B$26)*(1-EXP(-'DGL 4'!$B$26*D265)) + ('DGL 4'!$P$16/'DGL 4'!$B$27)*(1-EXP(-'DGL 4'!$B$27*D265))+ ('DGL 4'!$P$17/'DGL 4'!$B$28)*(1-EXP(-'DGL 4'!$B$28*D265))</f>
        <v>5.0511959034033775E-6</v>
      </c>
      <c r="P265" s="21">
        <f>(O265+Systeme!$AA$20)/Systeme!$AA$17</f>
        <v>5.0511959034033774E-17</v>
      </c>
    </row>
    <row r="266" spans="1:16" x14ac:dyDescent="0.25">
      <c r="A266" s="4">
        <f t="shared" si="9"/>
        <v>264</v>
      </c>
      <c r="D266" s="19">
        <f>A266*0.001 *Systeme!$G$4</f>
        <v>132</v>
      </c>
      <c r="F266" s="8">
        <f>('DGL 4'!$P$3/'DGL 4'!$B$26)*(1-EXP(-'DGL 4'!$B$26*D266)) + ('DGL 4'!$P$4/'DGL 4'!$B$27)*(1-EXP(-'DGL 4'!$B$27*D266))+ ('DGL 4'!$P$5/'DGL 4'!$B$28)*(1-EXP(-'DGL 4'!$B$28*D266))</f>
        <v>-9.8039266285822606</v>
      </c>
      <c r="G266" s="21">
        <f>(F266+Systeme!$C$20)/Systeme!$C$17</f>
        <v>0.98039214674283548</v>
      </c>
      <c r="I266" s="8">
        <f>('DGL 4'!$P$7/'DGL 4'!$B$26)*(1-EXP(-'DGL 4'!$B$26*D266)) + ('DGL 4'!$P$8/'DGL 4'!$B$27)*(1-EXP(-'DGL 4'!$B$27*D266))+ ('DGL 4'!$P$9/'DGL 4'!$B$28)*(1-EXP(-'DGL 4'!$B$28*D266))</f>
        <v>9.8039214597390032</v>
      </c>
      <c r="J266" s="21">
        <f>(I266+Systeme!$K$20)/Systeme!$K$17</f>
        <v>9.803921459739004E-3</v>
      </c>
      <c r="L266" s="8">
        <f t="shared" si="8"/>
        <v>9.8039271269749076E-8</v>
      </c>
      <c r="M266" s="21">
        <f>(L266+Systeme!$S$20)/Systeme!$S$17</f>
        <v>9.8039271269749082E-11</v>
      </c>
      <c r="O266" s="8">
        <f>('DGL 4'!$P$15/'DGL 4'!$B$26)*(1-EXP(-'DGL 4'!$B$26*D266)) + ('DGL 4'!$P$16/'DGL 4'!$B$27)*(1-EXP(-'DGL 4'!$B$27*D266))+ ('DGL 4'!$P$17/'DGL 4'!$B$28)*(1-EXP(-'DGL 4'!$B$28*D266))</f>
        <v>5.0708039861384353E-6</v>
      </c>
      <c r="P266" s="21">
        <f>(O266+Systeme!$AA$20)/Systeme!$AA$17</f>
        <v>5.0708039861384354E-17</v>
      </c>
    </row>
    <row r="267" spans="1:16" x14ac:dyDescent="0.25">
      <c r="A267" s="4">
        <f t="shared" si="9"/>
        <v>265</v>
      </c>
      <c r="D267" s="19">
        <f>A267*0.001 *Systeme!$G$4</f>
        <v>132.5</v>
      </c>
      <c r="F267" s="8">
        <f>('DGL 4'!$P$3/'DGL 4'!$B$26)*(1-EXP(-'DGL 4'!$B$26*D267)) + ('DGL 4'!$P$4/'DGL 4'!$B$27)*(1-EXP(-'DGL 4'!$B$27*D267))+ ('DGL 4'!$P$5/'DGL 4'!$B$28)*(1-EXP(-'DGL 4'!$B$28*D267))</f>
        <v>-9.8039266478058718</v>
      </c>
      <c r="G267" s="21">
        <f>(F267+Systeme!$C$20)/Systeme!$C$17</f>
        <v>0.98039214670438823</v>
      </c>
      <c r="I267" s="8">
        <f>('DGL 4'!$P$7/'DGL 4'!$B$26)*(1-EXP(-'DGL 4'!$B$26*D267)) + ('DGL 4'!$P$8/'DGL 4'!$B$27)*(1-EXP(-'DGL 4'!$B$27*D267))+ ('DGL 4'!$P$9/'DGL 4'!$B$28)*(1-EXP(-'DGL 4'!$B$28*D267))</f>
        <v>9.8039214593545303</v>
      </c>
      <c r="J267" s="21">
        <f>(I267+Systeme!$K$20)/Systeme!$K$17</f>
        <v>9.8039214593545303E-3</v>
      </c>
      <c r="L267" s="8">
        <f t="shared" si="8"/>
        <v>9.8039272580021801E-8</v>
      </c>
      <c r="M267" s="21">
        <f>(L267+Systeme!$S$20)/Systeme!$S$17</f>
        <v>9.8039272580021797E-11</v>
      </c>
      <c r="O267" s="8">
        <f>('DGL 4'!$P$15/'DGL 4'!$B$26)*(1-EXP(-'DGL 4'!$B$26*D267)) + ('DGL 4'!$P$16/'DGL 4'!$B$27)*(1-EXP(-'DGL 4'!$B$27*D267))+ ('DGL 4'!$P$17/'DGL 4'!$B$28)*(1-EXP(-'DGL 4'!$B$28*D267))</f>
        <v>5.0904120688734931E-6</v>
      </c>
      <c r="P267" s="21">
        <f>(O267+Systeme!$AA$20)/Systeme!$AA$17</f>
        <v>5.0904120688734929E-17</v>
      </c>
    </row>
    <row r="268" spans="1:16" x14ac:dyDescent="0.25">
      <c r="A268" s="4">
        <f t="shared" si="9"/>
        <v>266</v>
      </c>
      <c r="D268" s="19">
        <f>A268*0.001 *Systeme!$G$4</f>
        <v>133</v>
      </c>
      <c r="F268" s="8">
        <f>('DGL 4'!$P$3/'DGL 4'!$B$26)*(1-EXP(-'DGL 4'!$B$26*D268)) + ('DGL 4'!$P$4/'DGL 4'!$B$27)*(1-EXP(-'DGL 4'!$B$27*D268))+ ('DGL 4'!$P$5/'DGL 4'!$B$28)*(1-EXP(-'DGL 4'!$B$28*D268))</f>
        <v>-9.8039266670294829</v>
      </c>
      <c r="G268" s="21">
        <f>(F268+Systeme!$C$20)/Systeme!$C$17</f>
        <v>0.98039214666594099</v>
      </c>
      <c r="I268" s="8">
        <f>('DGL 4'!$P$7/'DGL 4'!$B$26)*(1-EXP(-'DGL 4'!$B$26*D268)) + ('DGL 4'!$P$8/'DGL 4'!$B$27)*(1-EXP(-'DGL 4'!$B$27*D268))+ ('DGL 4'!$P$9/'DGL 4'!$B$28)*(1-EXP(-'DGL 4'!$B$28*D268))</f>
        <v>9.8039214589700574</v>
      </c>
      <c r="J268" s="21">
        <f>(I268+Systeme!$K$20)/Systeme!$K$17</f>
        <v>9.8039214589700566E-3</v>
      </c>
      <c r="L268" s="8">
        <f t="shared" si="8"/>
        <v>9.8039273890294526E-8</v>
      </c>
      <c r="M268" s="21">
        <f>(L268+Systeme!$S$20)/Systeme!$S$17</f>
        <v>9.8039273890294524E-11</v>
      </c>
      <c r="O268" s="8">
        <f>('DGL 4'!$P$15/'DGL 4'!$B$26)*(1-EXP(-'DGL 4'!$B$26*D268)) + ('DGL 4'!$P$16/'DGL 4'!$B$27)*(1-EXP(-'DGL 4'!$B$27*D268))+ ('DGL 4'!$P$17/'DGL 4'!$B$28)*(1-EXP(-'DGL 4'!$B$28*D268))</f>
        <v>5.110020151608551E-6</v>
      </c>
      <c r="P268" s="21">
        <f>(O268+Systeme!$AA$20)/Systeme!$AA$17</f>
        <v>5.1100201516085509E-17</v>
      </c>
    </row>
    <row r="269" spans="1:16" x14ac:dyDescent="0.25">
      <c r="A269" s="4">
        <f t="shared" si="9"/>
        <v>267</v>
      </c>
      <c r="D269" s="19">
        <f>A269*0.001 *Systeme!$G$4</f>
        <v>133.5</v>
      </c>
      <c r="F269" s="8">
        <f>('DGL 4'!$P$3/'DGL 4'!$B$26)*(1-EXP(-'DGL 4'!$B$26*D269)) + ('DGL 4'!$P$4/'DGL 4'!$B$27)*(1-EXP(-'DGL 4'!$B$27*D269))+ ('DGL 4'!$P$5/'DGL 4'!$B$28)*(1-EXP(-'DGL 4'!$B$28*D269))</f>
        <v>-9.803926686253094</v>
      </c>
      <c r="G269" s="21">
        <f>(F269+Systeme!$C$20)/Systeme!$C$17</f>
        <v>0.98039214662749385</v>
      </c>
      <c r="I269" s="8">
        <f>('DGL 4'!$P$7/'DGL 4'!$B$26)*(1-EXP(-'DGL 4'!$B$26*D269)) + ('DGL 4'!$P$8/'DGL 4'!$B$27)*(1-EXP(-'DGL 4'!$B$27*D269))+ ('DGL 4'!$P$9/'DGL 4'!$B$28)*(1-EXP(-'DGL 4'!$B$28*D269))</f>
        <v>9.8039214585855863</v>
      </c>
      <c r="J269" s="21">
        <f>(I269+Systeme!$K$20)/Systeme!$K$17</f>
        <v>9.8039214585855863E-3</v>
      </c>
      <c r="L269" s="8">
        <f t="shared" si="8"/>
        <v>9.8039273424209565E-8</v>
      </c>
      <c r="M269" s="21">
        <f>(L269+Systeme!$S$20)/Systeme!$S$17</f>
        <v>9.8039273424209566E-11</v>
      </c>
      <c r="O269" s="8">
        <f>('DGL 4'!$P$15/'DGL 4'!$B$26)*(1-EXP(-'DGL 4'!$B$26*D269)) + ('DGL 4'!$P$16/'DGL 4'!$B$27)*(1-EXP(-'DGL 4'!$B$27*D269))+ ('DGL 4'!$P$17/'DGL 4'!$B$28)*(1-EXP(-'DGL 4'!$B$28*D269))</f>
        <v>5.1296282343436096E-6</v>
      </c>
      <c r="P269" s="21">
        <f>(O269+Systeme!$AA$20)/Systeme!$AA$17</f>
        <v>5.1296282343436095E-17</v>
      </c>
    </row>
    <row r="270" spans="1:16" x14ac:dyDescent="0.25">
      <c r="A270" s="4">
        <f t="shared" si="9"/>
        <v>268</v>
      </c>
      <c r="D270" s="19">
        <f>A270*0.001 *Systeme!$G$4</f>
        <v>134</v>
      </c>
      <c r="F270" s="8">
        <f>('DGL 4'!$P$3/'DGL 4'!$B$26)*(1-EXP(-'DGL 4'!$B$26*D270)) + ('DGL 4'!$P$4/'DGL 4'!$B$27)*(1-EXP(-'DGL 4'!$B$27*D270))+ ('DGL 4'!$P$5/'DGL 4'!$B$28)*(1-EXP(-'DGL 4'!$B$28*D270))</f>
        <v>-9.8039267054767052</v>
      </c>
      <c r="G270" s="21">
        <f>(F270+Systeme!$C$20)/Systeme!$C$17</f>
        <v>0.9803921465890465</v>
      </c>
      <c r="I270" s="8">
        <f>('DGL 4'!$P$7/'DGL 4'!$B$26)*(1-EXP(-'DGL 4'!$B$26*D270)) + ('DGL 4'!$P$8/'DGL 4'!$B$27)*(1-EXP(-'DGL 4'!$B$27*D270))+ ('DGL 4'!$P$9/'DGL 4'!$B$28)*(1-EXP(-'DGL 4'!$B$28*D270))</f>
        <v>9.8039214582011134</v>
      </c>
      <c r="J270" s="21">
        <f>(I270+Systeme!$K$20)/Systeme!$K$17</f>
        <v>9.8039214582011126E-3</v>
      </c>
      <c r="L270" s="8">
        <f t="shared" si="8"/>
        <v>9.803927473448229E-8</v>
      </c>
      <c r="M270" s="21">
        <f>(L270+Systeme!$S$20)/Systeme!$S$17</f>
        <v>9.8039274734482293E-11</v>
      </c>
      <c r="O270" s="8">
        <f>('DGL 4'!$P$15/'DGL 4'!$B$26)*(1-EXP(-'DGL 4'!$B$26*D270)) + ('DGL 4'!$P$16/'DGL 4'!$B$27)*(1-EXP(-'DGL 4'!$B$27*D270))+ ('DGL 4'!$P$17/'DGL 4'!$B$28)*(1-EXP(-'DGL 4'!$B$28*D270))</f>
        <v>5.1492363170786674E-6</v>
      </c>
      <c r="P270" s="21">
        <f>(O270+Systeme!$AA$20)/Systeme!$AA$17</f>
        <v>5.1492363170786676E-17</v>
      </c>
    </row>
    <row r="271" spans="1:16" x14ac:dyDescent="0.25">
      <c r="A271" s="4">
        <f t="shared" si="9"/>
        <v>269</v>
      </c>
      <c r="D271" s="19">
        <f>A271*0.001 *Systeme!$G$4</f>
        <v>134.5</v>
      </c>
      <c r="F271" s="8">
        <f>('DGL 4'!$P$3/'DGL 4'!$B$26)*(1-EXP(-'DGL 4'!$B$26*D271)) + ('DGL 4'!$P$4/'DGL 4'!$B$27)*(1-EXP(-'DGL 4'!$B$27*D271))+ ('DGL 4'!$P$5/'DGL 4'!$B$28)*(1-EXP(-'DGL 4'!$B$28*D271))</f>
        <v>-9.8039267247002613</v>
      </c>
      <c r="G271" s="21">
        <f>(F271+Systeme!$C$20)/Systeme!$C$17</f>
        <v>0.98039214655059947</v>
      </c>
      <c r="I271" s="8">
        <f>('DGL 4'!$P$7/'DGL 4'!$B$26)*(1-EXP(-'DGL 4'!$B$26*D271)) + ('DGL 4'!$P$8/'DGL 4'!$B$27)*(1-EXP(-'DGL 4'!$B$27*D271))+ ('DGL 4'!$P$9/'DGL 4'!$B$28)*(1-EXP(-'DGL 4'!$B$28*D271))</f>
        <v>9.8039214578166423</v>
      </c>
      <c r="J271" s="21">
        <f>(I271+Systeme!$K$20)/Systeme!$K$17</f>
        <v>9.8039214578166424E-3</v>
      </c>
      <c r="L271" s="8">
        <f t="shared" si="8"/>
        <v>9.8039274712458586E-8</v>
      </c>
      <c r="M271" s="21">
        <f>(L271+Systeme!$S$20)/Systeme!$S$17</f>
        <v>9.8039274712458584E-11</v>
      </c>
      <c r="O271" s="8">
        <f>('DGL 4'!$P$15/'DGL 4'!$B$26)*(1-EXP(-'DGL 4'!$B$26*D271)) + ('DGL 4'!$P$16/'DGL 4'!$B$27)*(1-EXP(-'DGL 4'!$B$27*D271))+ ('DGL 4'!$P$17/'DGL 4'!$B$28)*(1-EXP(-'DGL 4'!$B$28*D271))</f>
        <v>5.1688443443026028E-6</v>
      </c>
      <c r="P271" s="21">
        <f>(O271+Systeme!$AA$20)/Systeme!$AA$17</f>
        <v>5.1688443443026031E-17</v>
      </c>
    </row>
    <row r="272" spans="1:16" x14ac:dyDescent="0.25">
      <c r="A272" s="4">
        <f t="shared" si="9"/>
        <v>270</v>
      </c>
      <c r="D272" s="19">
        <f>A272*0.001 *Systeme!$G$4</f>
        <v>135</v>
      </c>
      <c r="F272" s="8">
        <f>('DGL 4'!$P$3/'DGL 4'!$B$26)*(1-EXP(-'DGL 4'!$B$26*D272)) + ('DGL 4'!$P$4/'DGL 4'!$B$27)*(1-EXP(-'DGL 4'!$B$27*D272))+ ('DGL 4'!$P$5/'DGL 4'!$B$28)*(1-EXP(-'DGL 4'!$B$28*D272))</f>
        <v>-9.8039267439238706</v>
      </c>
      <c r="G272" s="21">
        <f>(F272+Systeme!$C$20)/Systeme!$C$17</f>
        <v>0.98039214651215234</v>
      </c>
      <c r="I272" s="8">
        <f>('DGL 4'!$P$7/'DGL 4'!$B$26)*(1-EXP(-'DGL 4'!$B$26*D272)) + ('DGL 4'!$P$8/'DGL 4'!$B$27)*(1-EXP(-'DGL 4'!$B$27*D272))+ ('DGL 4'!$P$9/'DGL 4'!$B$28)*(1-EXP(-'DGL 4'!$B$28*D272))</f>
        <v>9.8039214574321711</v>
      </c>
      <c r="J272" s="21">
        <f>(I272+Systeme!$K$20)/Systeme!$K$17</f>
        <v>9.8039214574321704E-3</v>
      </c>
      <c r="L272" s="8">
        <f t="shared" si="8"/>
        <v>9.8039272470016785E-8</v>
      </c>
      <c r="M272" s="21">
        <f>(L272+Systeme!$S$20)/Systeme!$S$17</f>
        <v>9.8039272470016779E-11</v>
      </c>
      <c r="O272" s="8">
        <f>('DGL 4'!$P$15/'DGL 4'!$B$26)*(1-EXP(-'DGL 4'!$B$26*D272)) + ('DGL 4'!$P$16/'DGL 4'!$B$27)*(1-EXP(-'DGL 4'!$B$27*D272))+ ('DGL 4'!$P$17/'DGL 4'!$B$28)*(1-EXP(-'DGL 4'!$B$28*D272))</f>
        <v>5.1884524270376615E-6</v>
      </c>
      <c r="P272" s="21">
        <f>(O272+Systeme!$AA$20)/Systeme!$AA$17</f>
        <v>5.1884524270376617E-17</v>
      </c>
    </row>
    <row r="273" spans="1:16" x14ac:dyDescent="0.25">
      <c r="A273" s="4">
        <f t="shared" si="9"/>
        <v>271</v>
      </c>
      <c r="D273" s="19">
        <f>A273*0.001 *Systeme!$G$4</f>
        <v>135.5</v>
      </c>
      <c r="F273" s="8">
        <f>('DGL 4'!$P$3/'DGL 4'!$B$26)*(1-EXP(-'DGL 4'!$B$26*D273)) + ('DGL 4'!$P$4/'DGL 4'!$B$27)*(1-EXP(-'DGL 4'!$B$27*D273))+ ('DGL 4'!$P$5/'DGL 4'!$B$28)*(1-EXP(-'DGL 4'!$B$28*D273))</f>
        <v>-9.8039267631474818</v>
      </c>
      <c r="G273" s="21">
        <f>(F273+Systeme!$C$20)/Systeme!$C$17</f>
        <v>0.98039214647370498</v>
      </c>
      <c r="I273" s="8">
        <f>('DGL 4'!$P$7/'DGL 4'!$B$26)*(1-EXP(-'DGL 4'!$B$26*D273)) + ('DGL 4'!$P$8/'DGL 4'!$B$27)*(1-EXP(-'DGL 4'!$B$27*D273))+ ('DGL 4'!$P$9/'DGL 4'!$B$28)*(1-EXP(-'DGL 4'!$B$28*D273))</f>
        <v>9.8039214570476982</v>
      </c>
      <c r="J273" s="21">
        <f>(I273+Systeme!$K$20)/Systeme!$K$17</f>
        <v>9.8039214570476985E-3</v>
      </c>
      <c r="L273" s="8">
        <f t="shared" si="8"/>
        <v>9.803927378028951E-8</v>
      </c>
      <c r="M273" s="21">
        <f>(L273+Systeme!$S$20)/Systeme!$S$17</f>
        <v>9.8039273780289506E-11</v>
      </c>
      <c r="O273" s="8">
        <f>('DGL 4'!$P$15/'DGL 4'!$B$26)*(1-EXP(-'DGL 4'!$B$26*D273)) + ('DGL 4'!$P$16/'DGL 4'!$B$27)*(1-EXP(-'DGL 4'!$B$27*D273))+ ('DGL 4'!$P$17/'DGL 4'!$B$28)*(1-EXP(-'DGL 4'!$B$28*D273))</f>
        <v>5.2080605097727193E-6</v>
      </c>
      <c r="P273" s="21">
        <f>(O273+Systeme!$AA$20)/Systeme!$AA$17</f>
        <v>5.2080605097727191E-17</v>
      </c>
    </row>
    <row r="274" spans="1:16" x14ac:dyDescent="0.25">
      <c r="A274" s="4">
        <f t="shared" si="9"/>
        <v>272</v>
      </c>
      <c r="D274" s="19">
        <f>A274*0.001 *Systeme!$G$4</f>
        <v>136</v>
      </c>
      <c r="F274" s="8">
        <f>('DGL 4'!$P$3/'DGL 4'!$B$26)*(1-EXP(-'DGL 4'!$B$26*D274)) + ('DGL 4'!$P$4/'DGL 4'!$B$27)*(1-EXP(-'DGL 4'!$B$27*D274))+ ('DGL 4'!$P$5/'DGL 4'!$B$28)*(1-EXP(-'DGL 4'!$B$28*D274))</f>
        <v>-9.8039267823710929</v>
      </c>
      <c r="G274" s="21">
        <f>(F274+Systeme!$C$20)/Systeme!$C$17</f>
        <v>0.98039214643525785</v>
      </c>
      <c r="I274" s="8">
        <f>('DGL 4'!$P$7/'DGL 4'!$B$26)*(1-EXP(-'DGL 4'!$B$26*D274)) + ('DGL 4'!$P$8/'DGL 4'!$B$27)*(1-EXP(-'DGL 4'!$B$27*D274))+ ('DGL 4'!$P$9/'DGL 4'!$B$28)*(1-EXP(-'DGL 4'!$B$28*D274))</f>
        <v>9.8039214566632253</v>
      </c>
      <c r="J274" s="21">
        <f>(I274+Systeme!$K$20)/Systeme!$K$17</f>
        <v>9.8039214566632248E-3</v>
      </c>
      <c r="L274" s="8">
        <f t="shared" si="8"/>
        <v>9.8039275090562235E-8</v>
      </c>
      <c r="M274" s="21">
        <f>(L274+Systeme!$S$20)/Systeme!$S$17</f>
        <v>9.8039275090562234E-11</v>
      </c>
      <c r="O274" s="8">
        <f>('DGL 4'!$P$15/'DGL 4'!$B$26)*(1-EXP(-'DGL 4'!$B$26*D274)) + ('DGL 4'!$P$16/'DGL 4'!$B$27)*(1-EXP(-'DGL 4'!$B$27*D274))+ ('DGL 4'!$P$17/'DGL 4'!$B$28)*(1-EXP(-'DGL 4'!$B$28*D274))</f>
        <v>5.2276685925077771E-6</v>
      </c>
      <c r="P274" s="21">
        <f>(O274+Systeme!$AA$20)/Systeme!$AA$17</f>
        <v>5.2276685925077771E-17</v>
      </c>
    </row>
    <row r="275" spans="1:16" x14ac:dyDescent="0.25">
      <c r="A275" s="4">
        <f t="shared" si="9"/>
        <v>273</v>
      </c>
      <c r="D275" s="19">
        <f>A275*0.001 *Systeme!$G$4</f>
        <v>136.5</v>
      </c>
      <c r="F275" s="8">
        <f>('DGL 4'!$P$3/'DGL 4'!$B$26)*(1-EXP(-'DGL 4'!$B$26*D275)) + ('DGL 4'!$P$4/'DGL 4'!$B$27)*(1-EXP(-'DGL 4'!$B$27*D275))+ ('DGL 4'!$P$5/'DGL 4'!$B$28)*(1-EXP(-'DGL 4'!$B$28*D275))</f>
        <v>-9.8039268015947041</v>
      </c>
      <c r="G275" s="21">
        <f>(F275+Systeme!$C$20)/Systeme!$C$17</f>
        <v>0.9803921463968106</v>
      </c>
      <c r="I275" s="8">
        <f>('DGL 4'!$P$7/'DGL 4'!$B$26)*(1-EXP(-'DGL 4'!$B$26*D275)) + ('DGL 4'!$P$8/'DGL 4'!$B$27)*(1-EXP(-'DGL 4'!$B$27*D275))+ ('DGL 4'!$P$9/'DGL 4'!$B$28)*(1-EXP(-'DGL 4'!$B$28*D275))</f>
        <v>9.8039214562787542</v>
      </c>
      <c r="J275" s="21">
        <f>(I275+Systeme!$K$20)/Systeme!$K$17</f>
        <v>9.8039214562787545E-3</v>
      </c>
      <c r="L275" s="8">
        <f t="shared" si="8"/>
        <v>9.8039274624478121E-8</v>
      </c>
      <c r="M275" s="21">
        <f>(L275+Systeme!$S$20)/Systeme!$S$17</f>
        <v>9.8039274624478116E-11</v>
      </c>
      <c r="O275" s="8">
        <f>('DGL 4'!$P$15/'DGL 4'!$B$26)*(1-EXP(-'DGL 4'!$B$26*D275)) + ('DGL 4'!$P$16/'DGL 4'!$B$27)*(1-EXP(-'DGL 4'!$B$27*D275))+ ('DGL 4'!$P$17/'DGL 4'!$B$28)*(1-EXP(-'DGL 4'!$B$28*D275))</f>
        <v>5.2472766752428349E-6</v>
      </c>
      <c r="P275" s="21">
        <f>(O275+Systeme!$AA$20)/Systeme!$AA$17</f>
        <v>5.2472766752428352E-17</v>
      </c>
    </row>
    <row r="276" spans="1:16" x14ac:dyDescent="0.25">
      <c r="A276" s="4">
        <f t="shared" si="9"/>
        <v>274</v>
      </c>
      <c r="D276" s="19">
        <f>A276*0.001 *Systeme!$G$4</f>
        <v>137</v>
      </c>
      <c r="F276" s="8">
        <f>('DGL 4'!$P$3/'DGL 4'!$B$26)*(1-EXP(-'DGL 4'!$B$26*D276)) + ('DGL 4'!$P$4/'DGL 4'!$B$27)*(1-EXP(-'DGL 4'!$B$27*D276))+ ('DGL 4'!$P$5/'DGL 4'!$B$28)*(1-EXP(-'DGL 4'!$B$28*D276))</f>
        <v>-9.8039268208183135</v>
      </c>
      <c r="G276" s="21">
        <f>(F276+Systeme!$C$20)/Systeme!$C$17</f>
        <v>0.98039214635836336</v>
      </c>
      <c r="I276" s="8">
        <f>('DGL 4'!$P$7/'DGL 4'!$B$26)*(1-EXP(-'DGL 4'!$B$26*D276)) + ('DGL 4'!$P$8/'DGL 4'!$B$27)*(1-EXP(-'DGL 4'!$B$27*D276))+ ('DGL 4'!$P$9/'DGL 4'!$B$28)*(1-EXP(-'DGL 4'!$B$28*D276))</f>
        <v>9.8039214558942813</v>
      </c>
      <c r="J276" s="21">
        <f>(I276+Systeme!$K$20)/Systeme!$K$17</f>
        <v>9.8039214558942808E-3</v>
      </c>
      <c r="L276" s="8">
        <f t="shared" si="8"/>
        <v>9.8039274158393159E-8</v>
      </c>
      <c r="M276" s="21">
        <f>(L276+Systeme!$S$20)/Systeme!$S$17</f>
        <v>9.8039274158393157E-11</v>
      </c>
      <c r="O276" s="8">
        <f>('DGL 4'!$P$15/'DGL 4'!$B$26)*(1-EXP(-'DGL 4'!$B$26*D276)) + ('DGL 4'!$P$16/'DGL 4'!$B$27)*(1-EXP(-'DGL 4'!$B$27*D276))+ ('DGL 4'!$P$17/'DGL 4'!$B$28)*(1-EXP(-'DGL 4'!$B$28*D276))</f>
        <v>5.2668847579778936E-6</v>
      </c>
      <c r="P276" s="21">
        <f>(O276+Systeme!$AA$20)/Systeme!$AA$17</f>
        <v>5.2668847579778938E-17</v>
      </c>
    </row>
    <row r="277" spans="1:16" x14ac:dyDescent="0.25">
      <c r="A277" s="4">
        <f t="shared" si="9"/>
        <v>275</v>
      </c>
      <c r="D277" s="19">
        <f>A277*0.001 *Systeme!$G$4</f>
        <v>137.5</v>
      </c>
      <c r="F277" s="8">
        <f>('DGL 4'!$P$3/'DGL 4'!$B$26)*(1-EXP(-'DGL 4'!$B$26*D277)) + ('DGL 4'!$P$4/'DGL 4'!$B$27)*(1-EXP(-'DGL 4'!$B$27*D277))+ ('DGL 4'!$P$5/'DGL 4'!$B$28)*(1-EXP(-'DGL 4'!$B$28*D277))</f>
        <v>-9.8039268400419246</v>
      </c>
      <c r="G277" s="21">
        <f>(F277+Systeme!$C$20)/Systeme!$C$17</f>
        <v>0.98039214631991611</v>
      </c>
      <c r="I277" s="8">
        <f>('DGL 4'!$P$7/'DGL 4'!$B$26)*(1-EXP(-'DGL 4'!$B$26*D277)) + ('DGL 4'!$P$8/'DGL 4'!$B$27)*(1-EXP(-'DGL 4'!$B$27*D277))+ ('DGL 4'!$P$9/'DGL 4'!$B$28)*(1-EXP(-'DGL 4'!$B$28*D277))</f>
        <v>9.8039214555098102</v>
      </c>
      <c r="J277" s="21">
        <f>(I277+Systeme!$K$20)/Systeme!$K$17</f>
        <v>9.8039214555098106E-3</v>
      </c>
      <c r="L277" s="8">
        <f t="shared" si="8"/>
        <v>9.8039273692309045E-8</v>
      </c>
      <c r="M277" s="21">
        <f>(L277+Systeme!$S$20)/Systeme!$S$17</f>
        <v>9.8039273692309039E-11</v>
      </c>
      <c r="O277" s="8">
        <f>('DGL 4'!$P$15/'DGL 4'!$B$26)*(1-EXP(-'DGL 4'!$B$26*D277)) + ('DGL 4'!$P$16/'DGL 4'!$B$27)*(1-EXP(-'DGL 4'!$B$27*D277))+ ('DGL 4'!$P$17/'DGL 4'!$B$28)*(1-EXP(-'DGL 4'!$B$28*D277))</f>
        <v>5.2864928407129514E-6</v>
      </c>
      <c r="P277" s="21">
        <f>(O277+Systeme!$AA$20)/Systeme!$AA$17</f>
        <v>5.2864928407129512E-17</v>
      </c>
    </row>
    <row r="278" spans="1:16" x14ac:dyDescent="0.25">
      <c r="A278" s="4">
        <f t="shared" si="9"/>
        <v>276</v>
      </c>
      <c r="D278" s="19">
        <f>A278*0.001 *Systeme!$G$4</f>
        <v>138</v>
      </c>
      <c r="F278" s="8">
        <f>('DGL 4'!$P$3/'DGL 4'!$B$26)*(1-EXP(-'DGL 4'!$B$26*D278)) + ('DGL 4'!$P$4/'DGL 4'!$B$27)*(1-EXP(-'DGL 4'!$B$27*D278))+ ('DGL 4'!$P$5/'DGL 4'!$B$28)*(1-EXP(-'DGL 4'!$B$28*D278))</f>
        <v>-9.8039268592655358</v>
      </c>
      <c r="G278" s="21">
        <f>(F278+Systeme!$C$20)/Systeme!$C$17</f>
        <v>0.98039214628146898</v>
      </c>
      <c r="I278" s="8">
        <f>('DGL 4'!$P$7/'DGL 4'!$B$26)*(1-EXP(-'DGL 4'!$B$26*D278)) + ('DGL 4'!$P$8/'DGL 4'!$B$27)*(1-EXP(-'DGL 4'!$B$27*D278))+ ('DGL 4'!$P$9/'DGL 4'!$B$28)*(1-EXP(-'DGL 4'!$B$28*D278))</f>
        <v>9.8039214551253373</v>
      </c>
      <c r="J278" s="21">
        <f>(I278+Systeme!$K$20)/Systeme!$K$17</f>
        <v>9.8039214551253369E-3</v>
      </c>
      <c r="L278" s="8">
        <f t="shared" si="8"/>
        <v>9.803927500258177E-8</v>
      </c>
      <c r="M278" s="21">
        <f>(L278+Systeme!$S$20)/Systeme!$S$17</f>
        <v>9.8039275002581766E-11</v>
      </c>
      <c r="O278" s="8">
        <f>('DGL 4'!$P$15/'DGL 4'!$B$26)*(1-EXP(-'DGL 4'!$B$26*D278)) + ('DGL 4'!$P$16/'DGL 4'!$B$27)*(1-EXP(-'DGL 4'!$B$27*D278))+ ('DGL 4'!$P$17/'DGL 4'!$B$28)*(1-EXP(-'DGL 4'!$B$28*D278))</f>
        <v>5.3061009234480092E-6</v>
      </c>
      <c r="P278" s="21">
        <f>(O278+Systeme!$AA$20)/Systeme!$AA$17</f>
        <v>5.3061009234480093E-17</v>
      </c>
    </row>
    <row r="279" spans="1:16" x14ac:dyDescent="0.25">
      <c r="A279" s="4">
        <f t="shared" si="9"/>
        <v>277</v>
      </c>
      <c r="D279" s="19">
        <f>A279*0.001 *Systeme!$G$4</f>
        <v>138.5</v>
      </c>
      <c r="F279" s="8">
        <f>('DGL 4'!$P$3/'DGL 4'!$B$26)*(1-EXP(-'DGL 4'!$B$26*D279)) + ('DGL 4'!$P$4/'DGL 4'!$B$27)*(1-EXP(-'DGL 4'!$B$27*D279))+ ('DGL 4'!$P$5/'DGL 4'!$B$28)*(1-EXP(-'DGL 4'!$B$28*D279))</f>
        <v>-9.8039268784891469</v>
      </c>
      <c r="G279" s="21">
        <f>(F279+Systeme!$C$20)/Systeme!$C$17</f>
        <v>0.98039214624302162</v>
      </c>
      <c r="I279" s="8">
        <f>('DGL 4'!$P$7/'DGL 4'!$B$26)*(1-EXP(-'DGL 4'!$B$26*D279)) + ('DGL 4'!$P$8/'DGL 4'!$B$27)*(1-EXP(-'DGL 4'!$B$27*D279))+ ('DGL 4'!$P$9/'DGL 4'!$B$28)*(1-EXP(-'DGL 4'!$B$28*D279))</f>
        <v>9.8039214547408644</v>
      </c>
      <c r="J279" s="21">
        <f>(I279+Systeme!$K$20)/Systeme!$K$17</f>
        <v>9.8039214547408649E-3</v>
      </c>
      <c r="L279" s="8">
        <f t="shared" si="8"/>
        <v>9.8039276312854495E-8</v>
      </c>
      <c r="M279" s="21">
        <f>(L279+Systeme!$S$20)/Systeme!$S$17</f>
        <v>9.8039276312854494E-11</v>
      </c>
      <c r="O279" s="8">
        <f>('DGL 4'!$P$15/'DGL 4'!$B$26)*(1-EXP(-'DGL 4'!$B$26*D279)) + ('DGL 4'!$P$16/'DGL 4'!$B$27)*(1-EXP(-'DGL 4'!$B$27*D279))+ ('DGL 4'!$P$17/'DGL 4'!$B$28)*(1-EXP(-'DGL 4'!$B$28*D279))</f>
        <v>5.3257090061830671E-6</v>
      </c>
      <c r="P279" s="21">
        <f>(O279+Systeme!$AA$20)/Systeme!$AA$17</f>
        <v>5.3257090061830673E-17</v>
      </c>
    </row>
    <row r="280" spans="1:16" x14ac:dyDescent="0.25">
      <c r="A280" s="4">
        <f t="shared" si="9"/>
        <v>278</v>
      </c>
      <c r="D280" s="19">
        <f>A280*0.001 *Systeme!$G$4</f>
        <v>139</v>
      </c>
      <c r="F280" s="8">
        <f>('DGL 4'!$P$3/'DGL 4'!$B$26)*(1-EXP(-'DGL 4'!$B$26*D280)) + ('DGL 4'!$P$4/'DGL 4'!$B$27)*(1-EXP(-'DGL 4'!$B$27*D280))+ ('DGL 4'!$P$5/'DGL 4'!$B$28)*(1-EXP(-'DGL 4'!$B$28*D280))</f>
        <v>-9.8039268977127563</v>
      </c>
      <c r="G280" s="21">
        <f>(F280+Systeme!$C$20)/Systeme!$C$17</f>
        <v>0.98039214620457449</v>
      </c>
      <c r="I280" s="8">
        <f>('DGL 4'!$P$7/'DGL 4'!$B$26)*(1-EXP(-'DGL 4'!$B$26*D280)) + ('DGL 4'!$P$8/'DGL 4'!$B$27)*(1-EXP(-'DGL 4'!$B$27*D280))+ ('DGL 4'!$P$9/'DGL 4'!$B$28)*(1-EXP(-'DGL 4'!$B$28*D280))</f>
        <v>9.8039214543563933</v>
      </c>
      <c r="J280" s="21">
        <f>(I280+Systeme!$K$20)/Systeme!$K$17</f>
        <v>9.803921454356393E-3</v>
      </c>
      <c r="L280" s="8">
        <f t="shared" si="8"/>
        <v>9.8039274070412694E-8</v>
      </c>
      <c r="M280" s="21">
        <f>(L280+Systeme!$S$20)/Systeme!$S$17</f>
        <v>9.8039274070412689E-11</v>
      </c>
      <c r="O280" s="8">
        <f>('DGL 4'!$P$15/'DGL 4'!$B$26)*(1-EXP(-'DGL 4'!$B$26*D280)) + ('DGL 4'!$P$16/'DGL 4'!$B$27)*(1-EXP(-'DGL 4'!$B$27*D280))+ ('DGL 4'!$P$17/'DGL 4'!$B$28)*(1-EXP(-'DGL 4'!$B$28*D280))</f>
        <v>5.3453170889181257E-6</v>
      </c>
      <c r="P280" s="21">
        <f>(O280+Systeme!$AA$20)/Systeme!$AA$17</f>
        <v>5.3453170889181259E-17</v>
      </c>
    </row>
    <row r="281" spans="1:16" x14ac:dyDescent="0.25">
      <c r="A281" s="4">
        <f t="shared" si="9"/>
        <v>279</v>
      </c>
      <c r="D281" s="19">
        <f>A281*0.001 *Systeme!$G$4</f>
        <v>139.5</v>
      </c>
      <c r="F281" s="8">
        <f>('DGL 4'!$P$3/'DGL 4'!$B$26)*(1-EXP(-'DGL 4'!$B$26*D281)) + ('DGL 4'!$P$4/'DGL 4'!$B$27)*(1-EXP(-'DGL 4'!$B$27*D281))+ ('DGL 4'!$P$5/'DGL 4'!$B$28)*(1-EXP(-'DGL 4'!$B$28*D281))</f>
        <v>-9.8039269169363674</v>
      </c>
      <c r="G281" s="21">
        <f>(F281+Systeme!$C$20)/Systeme!$C$17</f>
        <v>0.98039214616612735</v>
      </c>
      <c r="I281" s="8">
        <f>('DGL 4'!$P$7/'DGL 4'!$B$26)*(1-EXP(-'DGL 4'!$B$26*D281)) + ('DGL 4'!$P$8/'DGL 4'!$B$27)*(1-EXP(-'DGL 4'!$B$27*D281))+ ('DGL 4'!$P$9/'DGL 4'!$B$28)*(1-EXP(-'DGL 4'!$B$28*D281))</f>
        <v>9.8039214539719204</v>
      </c>
      <c r="J281" s="21">
        <f>(I281+Systeme!$K$20)/Systeme!$K$17</f>
        <v>9.803921453971921E-3</v>
      </c>
      <c r="L281" s="8">
        <f t="shared" si="8"/>
        <v>9.8039275380685419E-8</v>
      </c>
      <c r="M281" s="21">
        <f>(L281+Systeme!$S$20)/Systeme!$S$17</f>
        <v>9.8039275380685417E-11</v>
      </c>
      <c r="O281" s="8">
        <f>('DGL 4'!$P$15/'DGL 4'!$B$26)*(1-EXP(-'DGL 4'!$B$26*D281)) + ('DGL 4'!$P$16/'DGL 4'!$B$27)*(1-EXP(-'DGL 4'!$B$27*D281))+ ('DGL 4'!$P$17/'DGL 4'!$B$28)*(1-EXP(-'DGL 4'!$B$28*D281))</f>
        <v>5.3649251716531835E-6</v>
      </c>
      <c r="P281" s="21">
        <f>(O281+Systeme!$AA$20)/Systeme!$AA$17</f>
        <v>5.3649251716531834E-17</v>
      </c>
    </row>
    <row r="282" spans="1:16" x14ac:dyDescent="0.25">
      <c r="A282" s="4">
        <f t="shared" si="9"/>
        <v>280</v>
      </c>
      <c r="D282" s="19">
        <f>A282*0.001 *Systeme!$G$4</f>
        <v>140</v>
      </c>
      <c r="F282" s="8">
        <f>('DGL 4'!$P$3/'DGL 4'!$B$26)*(1-EXP(-'DGL 4'!$B$26*D282)) + ('DGL 4'!$P$4/'DGL 4'!$B$27)*(1-EXP(-'DGL 4'!$B$27*D282))+ ('DGL 4'!$P$5/'DGL 4'!$B$28)*(1-EXP(-'DGL 4'!$B$28*D282))</f>
        <v>-9.8039269361599786</v>
      </c>
      <c r="G282" s="21">
        <f>(F282+Systeme!$C$20)/Systeme!$C$17</f>
        <v>0.98039214612768</v>
      </c>
      <c r="I282" s="8">
        <f>('DGL 4'!$P$7/'DGL 4'!$B$26)*(1-EXP(-'DGL 4'!$B$26*D282)) + ('DGL 4'!$P$8/'DGL 4'!$B$27)*(1-EXP(-'DGL 4'!$B$27*D282))+ ('DGL 4'!$P$9/'DGL 4'!$B$28)*(1-EXP(-'DGL 4'!$B$28*D282))</f>
        <v>9.8039214535874475</v>
      </c>
      <c r="J282" s="21">
        <f>(I282+Systeme!$K$20)/Systeme!$K$17</f>
        <v>9.8039214535874473E-3</v>
      </c>
      <c r="L282" s="8">
        <f t="shared" si="8"/>
        <v>9.8039276690958144E-8</v>
      </c>
      <c r="M282" s="21">
        <f>(L282+Systeme!$S$20)/Systeme!$S$17</f>
        <v>9.8039276690958144E-11</v>
      </c>
      <c r="O282" s="8">
        <f>('DGL 4'!$P$15/'DGL 4'!$B$26)*(1-EXP(-'DGL 4'!$B$26*D282)) + ('DGL 4'!$P$16/'DGL 4'!$B$27)*(1-EXP(-'DGL 4'!$B$27*D282))+ ('DGL 4'!$P$17/'DGL 4'!$B$28)*(1-EXP(-'DGL 4'!$B$28*D282))</f>
        <v>5.3845332543882414E-6</v>
      </c>
      <c r="P282" s="21">
        <f>(O282+Systeme!$AA$20)/Systeme!$AA$17</f>
        <v>5.3845332543882414E-17</v>
      </c>
    </row>
    <row r="283" spans="1:16" x14ac:dyDescent="0.25">
      <c r="A283" s="4">
        <f t="shared" si="9"/>
        <v>281</v>
      </c>
      <c r="D283" s="19">
        <f>A283*0.001 *Systeme!$G$4</f>
        <v>140.5</v>
      </c>
      <c r="F283" s="8">
        <f>('DGL 4'!$P$3/'DGL 4'!$B$26)*(1-EXP(-'DGL 4'!$B$26*D283)) + ('DGL 4'!$P$4/'DGL 4'!$B$27)*(1-EXP(-'DGL 4'!$B$27*D283))+ ('DGL 4'!$P$5/'DGL 4'!$B$28)*(1-EXP(-'DGL 4'!$B$28*D283))</f>
        <v>-9.8039269553835897</v>
      </c>
      <c r="G283" s="21">
        <f>(F283+Systeme!$C$20)/Systeme!$C$17</f>
        <v>0.98039214608923286</v>
      </c>
      <c r="I283" s="8">
        <f>('DGL 4'!$P$7/'DGL 4'!$B$26)*(1-EXP(-'DGL 4'!$B$26*D283)) + ('DGL 4'!$P$8/'DGL 4'!$B$27)*(1-EXP(-'DGL 4'!$B$27*D283))+ ('DGL 4'!$P$9/'DGL 4'!$B$28)*(1-EXP(-'DGL 4'!$B$28*D283))</f>
        <v>9.8039214532029764</v>
      </c>
      <c r="J283" s="21">
        <f>(I283+Systeme!$K$20)/Systeme!$K$17</f>
        <v>9.803921453202977E-3</v>
      </c>
      <c r="L283" s="8">
        <f t="shared" si="8"/>
        <v>9.8039276224873183E-8</v>
      </c>
      <c r="M283" s="21">
        <f>(L283+Systeme!$S$20)/Systeme!$S$17</f>
        <v>9.8039276224873186E-11</v>
      </c>
      <c r="O283" s="8">
        <f>('DGL 4'!$P$15/'DGL 4'!$B$26)*(1-EXP(-'DGL 4'!$B$26*D283)) + ('DGL 4'!$P$16/'DGL 4'!$B$27)*(1-EXP(-'DGL 4'!$B$27*D283))+ ('DGL 4'!$P$17/'DGL 4'!$B$28)*(1-EXP(-'DGL 4'!$B$28*D283))</f>
        <v>5.4041413371233E-6</v>
      </c>
      <c r="P283" s="21">
        <f>(O283+Systeme!$AA$20)/Systeme!$AA$17</f>
        <v>5.4041413371233E-17</v>
      </c>
    </row>
    <row r="284" spans="1:16" x14ac:dyDescent="0.25">
      <c r="A284" s="4">
        <f t="shared" si="9"/>
        <v>282</v>
      </c>
      <c r="D284" s="19">
        <f>A284*0.001 *Systeme!$G$4</f>
        <v>141</v>
      </c>
      <c r="F284" s="8">
        <f>('DGL 4'!$P$3/'DGL 4'!$B$26)*(1-EXP(-'DGL 4'!$B$26*D284)) + ('DGL 4'!$P$4/'DGL 4'!$B$27)*(1-EXP(-'DGL 4'!$B$27*D284))+ ('DGL 4'!$P$5/'DGL 4'!$B$28)*(1-EXP(-'DGL 4'!$B$28*D284))</f>
        <v>-9.8039269746071991</v>
      </c>
      <c r="G284" s="21">
        <f>(F284+Systeme!$C$20)/Systeme!$C$17</f>
        <v>0.98039214605078562</v>
      </c>
      <c r="I284" s="8">
        <f>('DGL 4'!$P$7/'DGL 4'!$B$26)*(1-EXP(-'DGL 4'!$B$26*D284)) + ('DGL 4'!$P$8/'DGL 4'!$B$27)*(1-EXP(-'DGL 4'!$B$27*D284))+ ('DGL 4'!$P$9/'DGL 4'!$B$28)*(1-EXP(-'DGL 4'!$B$28*D284))</f>
        <v>9.8039214528185035</v>
      </c>
      <c r="J284" s="21">
        <f>(I284+Systeme!$K$20)/Systeme!$K$17</f>
        <v>9.8039214528185033E-3</v>
      </c>
      <c r="L284" s="8">
        <f t="shared" si="8"/>
        <v>9.8039275758789068E-8</v>
      </c>
      <c r="M284" s="21">
        <f>(L284+Systeme!$S$20)/Systeme!$S$17</f>
        <v>9.8039275758789067E-11</v>
      </c>
      <c r="O284" s="8">
        <f>('DGL 4'!$P$15/'DGL 4'!$B$26)*(1-EXP(-'DGL 4'!$B$26*D284)) + ('DGL 4'!$P$16/'DGL 4'!$B$27)*(1-EXP(-'DGL 4'!$B$27*D284))+ ('DGL 4'!$P$17/'DGL 4'!$B$28)*(1-EXP(-'DGL 4'!$B$28*D284))</f>
        <v>5.4237494198583578E-6</v>
      </c>
      <c r="P284" s="21">
        <f>(O284+Systeme!$AA$20)/Systeme!$AA$17</f>
        <v>5.4237494198583581E-17</v>
      </c>
    </row>
    <row r="285" spans="1:16" x14ac:dyDescent="0.25">
      <c r="A285" s="4">
        <f t="shared" si="9"/>
        <v>283</v>
      </c>
      <c r="D285" s="19">
        <f>A285*0.001 *Systeme!$G$4</f>
        <v>141.50000000000003</v>
      </c>
      <c r="F285" s="8">
        <f>('DGL 4'!$P$3/'DGL 4'!$B$26)*(1-EXP(-'DGL 4'!$B$26*D285)) + ('DGL 4'!$P$4/'DGL 4'!$B$27)*(1-EXP(-'DGL 4'!$B$27*D285))+ ('DGL 4'!$P$5/'DGL 4'!$B$28)*(1-EXP(-'DGL 4'!$B$28*D285))</f>
        <v>-9.8039269938308102</v>
      </c>
      <c r="G285" s="21">
        <f>(F285+Systeme!$C$20)/Systeme!$C$17</f>
        <v>0.98039214601233837</v>
      </c>
      <c r="I285" s="8">
        <f>('DGL 4'!$P$7/'DGL 4'!$B$26)*(1-EXP(-'DGL 4'!$B$26*D285)) + ('DGL 4'!$P$8/'DGL 4'!$B$27)*(1-EXP(-'DGL 4'!$B$27*D285))+ ('DGL 4'!$P$9/'DGL 4'!$B$28)*(1-EXP(-'DGL 4'!$B$28*D285))</f>
        <v>9.8039214524340323</v>
      </c>
      <c r="J285" s="21">
        <f>(I285+Systeme!$K$20)/Systeme!$K$17</f>
        <v>9.8039214524340331E-3</v>
      </c>
      <c r="L285" s="8">
        <f t="shared" si="8"/>
        <v>9.8039275292704954E-8</v>
      </c>
      <c r="M285" s="21">
        <f>(L285+Systeme!$S$20)/Systeme!$S$17</f>
        <v>9.8039275292704949E-11</v>
      </c>
      <c r="O285" s="8">
        <f>('DGL 4'!$P$15/'DGL 4'!$B$26)*(1-EXP(-'DGL 4'!$B$26*D285)) + ('DGL 4'!$P$16/'DGL 4'!$B$27)*(1-EXP(-'DGL 4'!$B$27*D285))+ ('DGL 4'!$P$17/'DGL 4'!$B$28)*(1-EXP(-'DGL 4'!$B$28*D285))</f>
        <v>5.4433575025934157E-6</v>
      </c>
      <c r="P285" s="21">
        <f>(O285+Systeme!$AA$20)/Systeme!$AA$17</f>
        <v>5.4433575025934155E-17</v>
      </c>
    </row>
    <row r="286" spans="1:16" x14ac:dyDescent="0.25">
      <c r="A286" s="4">
        <f t="shared" si="9"/>
        <v>284</v>
      </c>
      <c r="D286" s="19">
        <f>A286*0.001 *Systeme!$G$4</f>
        <v>142.00000000000003</v>
      </c>
      <c r="F286" s="8">
        <f>('DGL 4'!$P$3/'DGL 4'!$B$26)*(1-EXP(-'DGL 4'!$B$26*D286)) + ('DGL 4'!$P$4/'DGL 4'!$B$27)*(1-EXP(-'DGL 4'!$B$27*D286))+ ('DGL 4'!$P$5/'DGL 4'!$B$28)*(1-EXP(-'DGL 4'!$B$28*D286))</f>
        <v>-9.8039270130544214</v>
      </c>
      <c r="G286" s="21">
        <f>(F286+Systeme!$C$20)/Systeme!$C$17</f>
        <v>0.98039214597389113</v>
      </c>
      <c r="I286" s="8">
        <f>('DGL 4'!$P$7/'DGL 4'!$B$26)*(1-EXP(-'DGL 4'!$B$26*D286)) + ('DGL 4'!$P$8/'DGL 4'!$B$27)*(1-EXP(-'DGL 4'!$B$27*D286))+ ('DGL 4'!$P$9/'DGL 4'!$B$28)*(1-EXP(-'DGL 4'!$B$28*D286))</f>
        <v>9.8039214520495594</v>
      </c>
      <c r="J286" s="21">
        <f>(I286+Systeme!$K$20)/Systeme!$K$17</f>
        <v>9.8039214520495594E-3</v>
      </c>
      <c r="L286" s="8">
        <f t="shared" si="8"/>
        <v>9.8039276602977679E-8</v>
      </c>
      <c r="M286" s="21">
        <f>(L286+Systeme!$S$20)/Systeme!$S$17</f>
        <v>9.8039276602977676E-11</v>
      </c>
      <c r="O286" s="8">
        <f>('DGL 4'!$P$15/'DGL 4'!$B$26)*(1-EXP(-'DGL 4'!$B$26*D286)) + ('DGL 4'!$P$16/'DGL 4'!$B$27)*(1-EXP(-'DGL 4'!$B$27*D286))+ ('DGL 4'!$P$17/'DGL 4'!$B$28)*(1-EXP(-'DGL 4'!$B$28*D286))</f>
        <v>5.4629655853284735E-6</v>
      </c>
      <c r="P286" s="21">
        <f>(O286+Systeme!$AA$20)/Systeme!$AA$17</f>
        <v>5.4629655853284735E-17</v>
      </c>
    </row>
    <row r="287" spans="1:16" x14ac:dyDescent="0.25">
      <c r="A287" s="4">
        <f t="shared" si="9"/>
        <v>285</v>
      </c>
      <c r="D287" s="19">
        <f>A287*0.001 *Systeme!$G$4</f>
        <v>142.50000000000003</v>
      </c>
      <c r="F287" s="8">
        <f>('DGL 4'!$P$3/'DGL 4'!$B$26)*(1-EXP(-'DGL 4'!$B$26*D287)) + ('DGL 4'!$P$4/'DGL 4'!$B$27)*(1-EXP(-'DGL 4'!$B$27*D287))+ ('DGL 4'!$P$5/'DGL 4'!$B$28)*(1-EXP(-'DGL 4'!$B$28*D287))</f>
        <v>-9.8039270322780325</v>
      </c>
      <c r="G287" s="21">
        <f>(F287+Systeme!$C$20)/Systeme!$C$17</f>
        <v>0.98039214593544399</v>
      </c>
      <c r="I287" s="8">
        <f>('DGL 4'!$P$7/'DGL 4'!$B$26)*(1-EXP(-'DGL 4'!$B$26*D287)) + ('DGL 4'!$P$8/'DGL 4'!$B$27)*(1-EXP(-'DGL 4'!$B$27*D287))+ ('DGL 4'!$P$9/'DGL 4'!$B$28)*(1-EXP(-'DGL 4'!$B$28*D287))</f>
        <v>9.8039214516650866</v>
      </c>
      <c r="J287" s="21">
        <f>(I287+Systeme!$K$20)/Systeme!$K$17</f>
        <v>9.8039214516650857E-3</v>
      </c>
      <c r="L287" s="8">
        <f t="shared" si="8"/>
        <v>9.8039277913249557E-8</v>
      </c>
      <c r="M287" s="21">
        <f>(L287+Systeme!$S$20)/Systeme!$S$17</f>
        <v>9.8039277913249551E-11</v>
      </c>
      <c r="O287" s="8">
        <f>('DGL 4'!$P$15/'DGL 4'!$B$26)*(1-EXP(-'DGL 4'!$B$26*D287)) + ('DGL 4'!$P$16/'DGL 4'!$B$27)*(1-EXP(-'DGL 4'!$B$27*D287))+ ('DGL 4'!$P$17/'DGL 4'!$B$28)*(1-EXP(-'DGL 4'!$B$28*D287))</f>
        <v>5.4825736680635321E-6</v>
      </c>
      <c r="P287" s="21">
        <f>(O287+Systeme!$AA$20)/Systeme!$AA$17</f>
        <v>5.4825736680635322E-17</v>
      </c>
    </row>
    <row r="288" spans="1:16" x14ac:dyDescent="0.25">
      <c r="A288" s="4">
        <f t="shared" si="9"/>
        <v>286</v>
      </c>
      <c r="D288" s="19">
        <f>A288*0.001 *Systeme!$G$4</f>
        <v>143.00000000000003</v>
      </c>
      <c r="F288" s="8">
        <f>('DGL 4'!$P$3/'DGL 4'!$B$26)*(1-EXP(-'DGL 4'!$B$26*D288)) + ('DGL 4'!$P$4/'DGL 4'!$B$27)*(1-EXP(-'DGL 4'!$B$27*D288))+ ('DGL 4'!$P$5/'DGL 4'!$B$28)*(1-EXP(-'DGL 4'!$B$28*D288))</f>
        <v>-9.8039270515016419</v>
      </c>
      <c r="G288" s="21">
        <f>(F288+Systeme!$C$20)/Systeme!$C$17</f>
        <v>0.98039214589699664</v>
      </c>
      <c r="I288" s="8">
        <f>('DGL 4'!$P$7/'DGL 4'!$B$26)*(1-EXP(-'DGL 4'!$B$26*D288)) + ('DGL 4'!$P$8/'DGL 4'!$B$27)*(1-EXP(-'DGL 4'!$B$27*D288))+ ('DGL 4'!$P$9/'DGL 4'!$B$28)*(1-EXP(-'DGL 4'!$B$28*D288))</f>
        <v>9.8039214512806154</v>
      </c>
      <c r="J288" s="21">
        <f>(I288+Systeme!$K$20)/Systeme!$K$17</f>
        <v>9.8039214512806155E-3</v>
      </c>
      <c r="L288" s="8">
        <f t="shared" si="8"/>
        <v>9.8039275670808603E-8</v>
      </c>
      <c r="M288" s="21">
        <f>(L288+Systeme!$S$20)/Systeme!$S$17</f>
        <v>9.8039275670808599E-11</v>
      </c>
      <c r="O288" s="8">
        <f>('DGL 4'!$P$15/'DGL 4'!$B$26)*(1-EXP(-'DGL 4'!$B$26*D288)) + ('DGL 4'!$P$16/'DGL 4'!$B$27)*(1-EXP(-'DGL 4'!$B$27*D288))+ ('DGL 4'!$P$17/'DGL 4'!$B$28)*(1-EXP(-'DGL 4'!$B$28*D288))</f>
        <v>5.50218175079859E-6</v>
      </c>
      <c r="P288" s="21">
        <f>(O288+Systeme!$AA$20)/Systeme!$AA$17</f>
        <v>5.5021817507985902E-17</v>
      </c>
    </row>
    <row r="289" spans="1:16" x14ac:dyDescent="0.25">
      <c r="A289" s="4">
        <f t="shared" si="9"/>
        <v>287</v>
      </c>
      <c r="D289" s="19">
        <f>A289*0.001 *Systeme!$G$4</f>
        <v>143.50000000000003</v>
      </c>
      <c r="F289" s="8">
        <f>('DGL 4'!$P$3/'DGL 4'!$B$26)*(1-EXP(-'DGL 4'!$B$26*D289)) + ('DGL 4'!$P$4/'DGL 4'!$B$27)*(1-EXP(-'DGL 4'!$B$27*D289))+ ('DGL 4'!$P$5/'DGL 4'!$B$28)*(1-EXP(-'DGL 4'!$B$28*D289))</f>
        <v>-9.803927070725253</v>
      </c>
      <c r="G289" s="21">
        <f>(F289+Systeme!$C$20)/Systeme!$C$17</f>
        <v>0.9803921458585495</v>
      </c>
      <c r="I289" s="8">
        <f>('DGL 4'!$P$7/'DGL 4'!$B$26)*(1-EXP(-'DGL 4'!$B$26*D289)) + ('DGL 4'!$P$8/'DGL 4'!$B$27)*(1-EXP(-'DGL 4'!$B$27*D289))+ ('DGL 4'!$P$9/'DGL 4'!$B$28)*(1-EXP(-'DGL 4'!$B$28*D289))</f>
        <v>9.8039214508961425</v>
      </c>
      <c r="J289" s="21">
        <f>(I289+Systeme!$K$20)/Systeme!$K$17</f>
        <v>9.8039214508961418E-3</v>
      </c>
      <c r="L289" s="8">
        <f t="shared" si="8"/>
        <v>9.8039276981081328E-8</v>
      </c>
      <c r="M289" s="21">
        <f>(L289+Systeme!$S$20)/Systeme!$S$17</f>
        <v>9.8039276981081327E-11</v>
      </c>
      <c r="O289" s="8">
        <f>('DGL 4'!$P$15/'DGL 4'!$B$26)*(1-EXP(-'DGL 4'!$B$26*D289)) + ('DGL 4'!$P$16/'DGL 4'!$B$27)*(1-EXP(-'DGL 4'!$B$27*D289))+ ('DGL 4'!$P$17/'DGL 4'!$B$28)*(1-EXP(-'DGL 4'!$B$28*D289))</f>
        <v>5.5217898335336478E-6</v>
      </c>
      <c r="P289" s="21">
        <f>(O289+Systeme!$AA$20)/Systeme!$AA$17</f>
        <v>5.5217898335336476E-17</v>
      </c>
    </row>
    <row r="290" spans="1:16" x14ac:dyDescent="0.25">
      <c r="A290" s="4">
        <f t="shared" si="9"/>
        <v>288</v>
      </c>
      <c r="D290" s="19">
        <f>A290*0.001 *Systeme!$G$4</f>
        <v>144.00000000000003</v>
      </c>
      <c r="F290" s="8">
        <f>('DGL 4'!$P$3/'DGL 4'!$B$26)*(1-EXP(-'DGL 4'!$B$26*D290)) + ('DGL 4'!$P$4/'DGL 4'!$B$27)*(1-EXP(-'DGL 4'!$B$27*D290))+ ('DGL 4'!$P$5/'DGL 4'!$B$28)*(1-EXP(-'DGL 4'!$B$28*D290))</f>
        <v>-9.8039270899488642</v>
      </c>
      <c r="G290" s="21">
        <f>(F290+Systeme!$C$20)/Systeme!$C$17</f>
        <v>0.98039214582010237</v>
      </c>
      <c r="I290" s="8">
        <f>('DGL 4'!$P$7/'DGL 4'!$B$26)*(1-EXP(-'DGL 4'!$B$26*D290)) + ('DGL 4'!$P$8/'DGL 4'!$B$27)*(1-EXP(-'DGL 4'!$B$27*D290))+ ('DGL 4'!$P$9/'DGL 4'!$B$28)*(1-EXP(-'DGL 4'!$B$28*D290))</f>
        <v>9.8039214505116714</v>
      </c>
      <c r="J290" s="21">
        <f>(I290+Systeme!$K$20)/Systeme!$K$17</f>
        <v>9.8039214505116715E-3</v>
      </c>
      <c r="L290" s="8">
        <f t="shared" si="8"/>
        <v>9.8039276514997214E-8</v>
      </c>
      <c r="M290" s="21">
        <f>(L290+Systeme!$S$20)/Systeme!$S$17</f>
        <v>9.8039276514997208E-11</v>
      </c>
      <c r="O290" s="8">
        <f>('DGL 4'!$P$15/'DGL 4'!$B$26)*(1-EXP(-'DGL 4'!$B$26*D290)) + ('DGL 4'!$P$16/'DGL 4'!$B$27)*(1-EXP(-'DGL 4'!$B$27*D290))+ ('DGL 4'!$P$17/'DGL 4'!$B$28)*(1-EXP(-'DGL 4'!$B$28*D290))</f>
        <v>5.5413979162687056E-6</v>
      </c>
      <c r="P290" s="21">
        <f>(O290+Systeme!$AA$20)/Systeme!$AA$17</f>
        <v>5.5413979162687056E-17</v>
      </c>
    </row>
    <row r="291" spans="1:16" x14ac:dyDescent="0.25">
      <c r="A291" s="4">
        <f t="shared" si="9"/>
        <v>289</v>
      </c>
      <c r="D291" s="19">
        <f>A291*0.001 *Systeme!$G$4</f>
        <v>144.5</v>
      </c>
      <c r="F291" s="8">
        <f>('DGL 4'!$P$3/'DGL 4'!$B$26)*(1-EXP(-'DGL 4'!$B$26*D291)) + ('DGL 4'!$P$4/'DGL 4'!$B$27)*(1-EXP(-'DGL 4'!$B$27*D291))+ ('DGL 4'!$P$5/'DGL 4'!$B$28)*(1-EXP(-'DGL 4'!$B$28*D291))</f>
        <v>-9.8039271091724753</v>
      </c>
      <c r="G291" s="21">
        <f>(F291+Systeme!$C$20)/Systeme!$C$17</f>
        <v>0.98039214578165501</v>
      </c>
      <c r="I291" s="8">
        <f>('DGL 4'!$P$7/'DGL 4'!$B$26)*(1-EXP(-'DGL 4'!$B$26*D291)) + ('DGL 4'!$P$8/'DGL 4'!$B$27)*(1-EXP(-'DGL 4'!$B$27*D291))+ ('DGL 4'!$P$9/'DGL 4'!$B$28)*(1-EXP(-'DGL 4'!$B$28*D291))</f>
        <v>9.8039214501271985</v>
      </c>
      <c r="J291" s="21">
        <f>(I291+Systeme!$K$20)/Systeme!$K$17</f>
        <v>9.8039214501271978E-3</v>
      </c>
      <c r="L291" s="8">
        <f t="shared" si="8"/>
        <v>9.8039277825269092E-8</v>
      </c>
      <c r="M291" s="21">
        <f>(L291+Systeme!$S$20)/Systeme!$S$17</f>
        <v>9.8039277825269096E-11</v>
      </c>
      <c r="O291" s="8">
        <f>('DGL 4'!$P$15/'DGL 4'!$B$26)*(1-EXP(-'DGL 4'!$B$26*D291)) + ('DGL 4'!$P$16/'DGL 4'!$B$27)*(1-EXP(-'DGL 4'!$B$27*D291))+ ('DGL 4'!$P$17/'DGL 4'!$B$28)*(1-EXP(-'DGL 4'!$B$28*D291))</f>
        <v>5.5610059990037643E-6</v>
      </c>
      <c r="P291" s="21">
        <f>(O291+Systeme!$AA$20)/Systeme!$AA$17</f>
        <v>5.5610059990037643E-17</v>
      </c>
    </row>
    <row r="292" spans="1:16" x14ac:dyDescent="0.25">
      <c r="A292" s="4">
        <f t="shared" si="9"/>
        <v>290</v>
      </c>
      <c r="D292" s="19">
        <f>A292*0.001 *Systeme!$G$4</f>
        <v>145</v>
      </c>
      <c r="F292" s="8">
        <f>('DGL 4'!$P$3/'DGL 4'!$B$26)*(1-EXP(-'DGL 4'!$B$26*D292)) + ('DGL 4'!$P$4/'DGL 4'!$B$27)*(1-EXP(-'DGL 4'!$B$27*D292))+ ('DGL 4'!$P$5/'DGL 4'!$B$28)*(1-EXP(-'DGL 4'!$B$28*D292))</f>
        <v>-9.8039271283960865</v>
      </c>
      <c r="G292" s="21">
        <f>(F292+Systeme!$C$20)/Systeme!$C$17</f>
        <v>0.98039214574320788</v>
      </c>
      <c r="I292" s="8">
        <f>('DGL 4'!$P$7/'DGL 4'!$B$26)*(1-EXP(-'DGL 4'!$B$26*D292)) + ('DGL 4'!$P$8/'DGL 4'!$B$27)*(1-EXP(-'DGL 4'!$B$27*D292))+ ('DGL 4'!$P$9/'DGL 4'!$B$28)*(1-EXP(-'DGL 4'!$B$28*D292))</f>
        <v>9.8039214497427256</v>
      </c>
      <c r="J292" s="21">
        <f>(I292+Systeme!$K$20)/Systeme!$K$17</f>
        <v>9.8039214497427259E-3</v>
      </c>
      <c r="L292" s="8">
        <f t="shared" si="8"/>
        <v>9.8039279135541817E-8</v>
      </c>
      <c r="M292" s="21">
        <f>(L292+Systeme!$S$20)/Systeme!$S$17</f>
        <v>9.8039279135541811E-11</v>
      </c>
      <c r="O292" s="8">
        <f>('DGL 4'!$P$15/'DGL 4'!$B$26)*(1-EXP(-'DGL 4'!$B$26*D292)) + ('DGL 4'!$P$16/'DGL 4'!$B$27)*(1-EXP(-'DGL 4'!$B$27*D292))+ ('DGL 4'!$P$17/'DGL 4'!$B$28)*(1-EXP(-'DGL 4'!$B$28*D292))</f>
        <v>5.5806140817388221E-6</v>
      </c>
      <c r="P292" s="21">
        <f>(O292+Systeme!$AA$20)/Systeme!$AA$17</f>
        <v>5.5806140817388217E-17</v>
      </c>
    </row>
    <row r="293" spans="1:16" x14ac:dyDescent="0.25">
      <c r="A293" s="4">
        <f t="shared" si="9"/>
        <v>291</v>
      </c>
      <c r="D293" s="19">
        <f>A293*0.001 *Systeme!$G$4</f>
        <v>145.5</v>
      </c>
      <c r="F293" s="8">
        <f>('DGL 4'!$P$3/'DGL 4'!$B$26)*(1-EXP(-'DGL 4'!$B$26*D293)) + ('DGL 4'!$P$4/'DGL 4'!$B$27)*(1-EXP(-'DGL 4'!$B$27*D293))+ ('DGL 4'!$P$5/'DGL 4'!$B$28)*(1-EXP(-'DGL 4'!$B$28*D293))</f>
        <v>-9.8039271476196959</v>
      </c>
      <c r="G293" s="21">
        <f>(F293+Systeme!$C$20)/Systeme!$C$17</f>
        <v>0.98039214570476063</v>
      </c>
      <c r="I293" s="8">
        <f>('DGL 4'!$P$7/'DGL 4'!$B$26)*(1-EXP(-'DGL 4'!$B$26*D293)) + ('DGL 4'!$P$8/'DGL 4'!$B$27)*(1-EXP(-'DGL 4'!$B$27*D293))+ ('DGL 4'!$P$9/'DGL 4'!$B$28)*(1-EXP(-'DGL 4'!$B$28*D293))</f>
        <v>9.8039214493582545</v>
      </c>
      <c r="J293" s="21">
        <f>(I293+Systeme!$K$20)/Systeme!$K$17</f>
        <v>9.8039214493582539E-3</v>
      </c>
      <c r="L293" s="8">
        <f t="shared" si="8"/>
        <v>9.8039276893100863E-8</v>
      </c>
      <c r="M293" s="21">
        <f>(L293+Systeme!$S$20)/Systeme!$S$17</f>
        <v>9.8039276893100859E-11</v>
      </c>
      <c r="O293" s="8">
        <f>('DGL 4'!$P$15/'DGL 4'!$B$26)*(1-EXP(-'DGL 4'!$B$26*D293)) + ('DGL 4'!$P$16/'DGL 4'!$B$27)*(1-EXP(-'DGL 4'!$B$27*D293))+ ('DGL 4'!$P$17/'DGL 4'!$B$28)*(1-EXP(-'DGL 4'!$B$28*D293))</f>
        <v>5.6002221644738799E-6</v>
      </c>
      <c r="P293" s="21">
        <f>(O293+Systeme!$AA$20)/Systeme!$AA$17</f>
        <v>5.6002221644738803E-17</v>
      </c>
    </row>
    <row r="294" spans="1:16" x14ac:dyDescent="0.25">
      <c r="A294" s="4">
        <f t="shared" si="9"/>
        <v>292</v>
      </c>
      <c r="D294" s="19">
        <f>A294*0.001 *Systeme!$G$4</f>
        <v>146</v>
      </c>
      <c r="F294" s="8">
        <f>('DGL 4'!$P$3/'DGL 4'!$B$26)*(1-EXP(-'DGL 4'!$B$26*D294)) + ('DGL 4'!$P$4/'DGL 4'!$B$27)*(1-EXP(-'DGL 4'!$B$27*D294))+ ('DGL 4'!$P$5/'DGL 4'!$B$28)*(1-EXP(-'DGL 4'!$B$28*D294))</f>
        <v>-9.803927166843307</v>
      </c>
      <c r="G294" s="21">
        <f>(F294+Systeme!$C$20)/Systeme!$C$17</f>
        <v>0.98039214566631339</v>
      </c>
      <c r="I294" s="8">
        <f>('DGL 4'!$P$7/'DGL 4'!$B$26)*(1-EXP(-'DGL 4'!$B$26*D294)) + ('DGL 4'!$P$8/'DGL 4'!$B$27)*(1-EXP(-'DGL 4'!$B$27*D294))+ ('DGL 4'!$P$9/'DGL 4'!$B$28)*(1-EXP(-'DGL 4'!$B$28*D294))</f>
        <v>9.8039214489737816</v>
      </c>
      <c r="J294" s="21">
        <f>(I294+Systeme!$K$20)/Systeme!$K$17</f>
        <v>9.8039214489737819E-3</v>
      </c>
      <c r="L294" s="8">
        <f t="shared" si="8"/>
        <v>9.8039278203372741E-8</v>
      </c>
      <c r="M294" s="21">
        <f>(L294+Systeme!$S$20)/Systeme!$S$17</f>
        <v>9.8039278203372747E-11</v>
      </c>
      <c r="O294" s="8">
        <f>('DGL 4'!$P$15/'DGL 4'!$B$26)*(1-EXP(-'DGL 4'!$B$26*D294)) + ('DGL 4'!$P$16/'DGL 4'!$B$27)*(1-EXP(-'DGL 4'!$B$27*D294))+ ('DGL 4'!$P$17/'DGL 4'!$B$28)*(1-EXP(-'DGL 4'!$B$28*D294))</f>
        <v>5.6198302472089386E-6</v>
      </c>
      <c r="P294" s="21">
        <f>(O294+Systeme!$AA$20)/Systeme!$AA$17</f>
        <v>5.619830247208939E-17</v>
      </c>
    </row>
    <row r="295" spans="1:16" x14ac:dyDescent="0.25">
      <c r="A295" s="4">
        <f t="shared" si="9"/>
        <v>293</v>
      </c>
      <c r="D295" s="19">
        <f>A295*0.001 *Systeme!$G$4</f>
        <v>146.5</v>
      </c>
      <c r="F295" s="8">
        <f>('DGL 4'!$P$3/'DGL 4'!$B$26)*(1-EXP(-'DGL 4'!$B$26*D295)) + ('DGL 4'!$P$4/'DGL 4'!$B$27)*(1-EXP(-'DGL 4'!$B$27*D295))+ ('DGL 4'!$P$5/'DGL 4'!$B$28)*(1-EXP(-'DGL 4'!$B$28*D295))</f>
        <v>-9.8039271860669182</v>
      </c>
      <c r="G295" s="21">
        <f>(F295+Systeme!$C$20)/Systeme!$C$17</f>
        <v>0.98039214562786614</v>
      </c>
      <c r="I295" s="8">
        <f>('DGL 4'!$P$7/'DGL 4'!$B$26)*(1-EXP(-'DGL 4'!$B$26*D295)) + ('DGL 4'!$P$8/'DGL 4'!$B$27)*(1-EXP(-'DGL 4'!$B$27*D295))+ ('DGL 4'!$P$9/'DGL 4'!$B$28)*(1-EXP(-'DGL 4'!$B$28*D295))</f>
        <v>9.8039214485893087</v>
      </c>
      <c r="J295" s="21">
        <f>(I295+Systeme!$K$20)/Systeme!$K$17</f>
        <v>9.8039214485893082E-3</v>
      </c>
      <c r="L295" s="8">
        <f t="shared" si="8"/>
        <v>9.8039279513645466E-8</v>
      </c>
      <c r="M295" s="21">
        <f>(L295+Systeme!$S$20)/Systeme!$S$17</f>
        <v>9.8039279513645461E-11</v>
      </c>
      <c r="O295" s="8">
        <f>('DGL 4'!$P$15/'DGL 4'!$B$26)*(1-EXP(-'DGL 4'!$B$26*D295)) + ('DGL 4'!$P$16/'DGL 4'!$B$27)*(1-EXP(-'DGL 4'!$B$27*D295))+ ('DGL 4'!$P$17/'DGL 4'!$B$28)*(1-EXP(-'DGL 4'!$B$28*D295))</f>
        <v>5.6394383299439964E-6</v>
      </c>
      <c r="P295" s="21">
        <f>(O295+Systeme!$AA$20)/Systeme!$AA$17</f>
        <v>5.6394383299439964E-17</v>
      </c>
    </row>
    <row r="296" spans="1:16" x14ac:dyDescent="0.25">
      <c r="A296" s="4">
        <f t="shared" si="9"/>
        <v>294</v>
      </c>
      <c r="D296" s="19">
        <f>A296*0.001 *Systeme!$G$4</f>
        <v>147</v>
      </c>
      <c r="F296" s="8">
        <f>('DGL 4'!$P$3/'DGL 4'!$B$26)*(1-EXP(-'DGL 4'!$B$26*D296)) + ('DGL 4'!$P$4/'DGL 4'!$B$27)*(1-EXP(-'DGL 4'!$B$27*D296))+ ('DGL 4'!$P$5/'DGL 4'!$B$28)*(1-EXP(-'DGL 4'!$B$28*D296))</f>
        <v>-9.8039272052905293</v>
      </c>
      <c r="G296" s="21">
        <f>(F296+Systeme!$C$20)/Systeme!$C$17</f>
        <v>0.98039214558941901</v>
      </c>
      <c r="I296" s="8">
        <f>('DGL 4'!$P$7/'DGL 4'!$B$26)*(1-EXP(-'DGL 4'!$B$26*D296)) + ('DGL 4'!$P$8/'DGL 4'!$B$27)*(1-EXP(-'DGL 4'!$B$27*D296))+ ('DGL 4'!$P$9/'DGL 4'!$B$28)*(1-EXP(-'DGL 4'!$B$28*D296))</f>
        <v>9.8039214482048376</v>
      </c>
      <c r="J296" s="21">
        <f>(I296+Systeme!$K$20)/Systeme!$K$17</f>
        <v>9.803921448204838E-3</v>
      </c>
      <c r="L296" s="8">
        <f t="shared" si="8"/>
        <v>9.8039279047561352E-8</v>
      </c>
      <c r="M296" s="21">
        <f>(L296+Systeme!$S$20)/Systeme!$S$17</f>
        <v>9.8039279047561356E-11</v>
      </c>
      <c r="O296" s="8">
        <f>('DGL 4'!$P$15/'DGL 4'!$B$26)*(1-EXP(-'DGL 4'!$B$26*D296)) + ('DGL 4'!$P$16/'DGL 4'!$B$27)*(1-EXP(-'DGL 4'!$B$27*D296))+ ('DGL 4'!$P$17/'DGL 4'!$B$28)*(1-EXP(-'DGL 4'!$B$28*D296))</f>
        <v>5.6590464126790542E-6</v>
      </c>
      <c r="P296" s="21">
        <f>(O296+Systeme!$AA$20)/Systeme!$AA$17</f>
        <v>5.6590464126790538E-17</v>
      </c>
    </row>
    <row r="297" spans="1:16" x14ac:dyDescent="0.25">
      <c r="A297" s="4">
        <f t="shared" si="9"/>
        <v>295</v>
      </c>
      <c r="D297" s="19">
        <f>A297*0.001 *Systeme!$G$4</f>
        <v>147.5</v>
      </c>
      <c r="F297" s="8">
        <f>('DGL 4'!$P$3/'DGL 4'!$B$26)*(1-EXP(-'DGL 4'!$B$26*D297)) + ('DGL 4'!$P$4/'DGL 4'!$B$27)*(1-EXP(-'DGL 4'!$B$27*D297))+ ('DGL 4'!$P$5/'DGL 4'!$B$28)*(1-EXP(-'DGL 4'!$B$28*D297))</f>
        <v>-9.8039272245141387</v>
      </c>
      <c r="G297" s="21">
        <f>(F297+Systeme!$C$20)/Systeme!$C$17</f>
        <v>0.98039214555097165</v>
      </c>
      <c r="I297" s="8">
        <f>('DGL 4'!$P$7/'DGL 4'!$B$26)*(1-EXP(-'DGL 4'!$B$26*D297)) + ('DGL 4'!$P$8/'DGL 4'!$B$27)*(1-EXP(-'DGL 4'!$B$27*D297))+ ('DGL 4'!$P$9/'DGL 4'!$B$28)*(1-EXP(-'DGL 4'!$B$28*D297))</f>
        <v>9.8039214478203647</v>
      </c>
      <c r="J297" s="21">
        <f>(I297+Systeme!$K$20)/Systeme!$K$17</f>
        <v>9.8039214478203643E-3</v>
      </c>
      <c r="L297" s="8">
        <f t="shared" si="8"/>
        <v>9.8039278581477237E-8</v>
      </c>
      <c r="M297" s="21">
        <f>(L297+Systeme!$S$20)/Systeme!$S$17</f>
        <v>9.8039278581477237E-11</v>
      </c>
      <c r="O297" s="8">
        <f>('DGL 4'!$P$15/'DGL 4'!$B$26)*(1-EXP(-'DGL 4'!$B$26*D297)) + ('DGL 4'!$P$16/'DGL 4'!$B$27)*(1-EXP(-'DGL 4'!$B$27*D297))+ ('DGL 4'!$P$17/'DGL 4'!$B$28)*(1-EXP(-'DGL 4'!$B$28*D297))</f>
        <v>5.678654495414112E-6</v>
      </c>
      <c r="P297" s="21">
        <f>(O297+Systeme!$AA$20)/Systeme!$AA$17</f>
        <v>5.6786544954141124E-17</v>
      </c>
    </row>
    <row r="298" spans="1:16" x14ac:dyDescent="0.25">
      <c r="A298" s="4">
        <f t="shared" si="9"/>
        <v>296</v>
      </c>
      <c r="D298" s="19">
        <f>A298*0.001 *Systeme!$G$4</f>
        <v>148</v>
      </c>
      <c r="F298" s="8">
        <f>('DGL 4'!$P$3/'DGL 4'!$B$26)*(1-EXP(-'DGL 4'!$B$26*D298)) + ('DGL 4'!$P$4/'DGL 4'!$B$27)*(1-EXP(-'DGL 4'!$B$27*D298))+ ('DGL 4'!$P$5/'DGL 4'!$B$28)*(1-EXP(-'DGL 4'!$B$28*D298))</f>
        <v>-9.8039272437377498</v>
      </c>
      <c r="G298" s="21">
        <f>(F298+Systeme!$C$20)/Systeme!$C$17</f>
        <v>0.98039214551252452</v>
      </c>
      <c r="I298" s="8">
        <f>('DGL 4'!$P$7/'DGL 4'!$B$26)*(1-EXP(-'DGL 4'!$B$26*D298)) + ('DGL 4'!$P$8/'DGL 4'!$B$27)*(1-EXP(-'DGL 4'!$B$27*D298))+ ('DGL 4'!$P$9/'DGL 4'!$B$28)*(1-EXP(-'DGL 4'!$B$28*D298))</f>
        <v>9.8039214474358936</v>
      </c>
      <c r="J298" s="21">
        <f>(I298+Systeme!$K$20)/Systeme!$K$17</f>
        <v>9.8039214474358941E-3</v>
      </c>
      <c r="L298" s="8">
        <f t="shared" si="8"/>
        <v>9.8039278115392276E-8</v>
      </c>
      <c r="M298" s="21">
        <f>(L298+Systeme!$S$20)/Systeme!$S$17</f>
        <v>9.8039278115392279E-11</v>
      </c>
      <c r="O298" s="8">
        <f>('DGL 4'!$P$15/'DGL 4'!$B$26)*(1-EXP(-'DGL 4'!$B$26*D298)) + ('DGL 4'!$P$16/'DGL 4'!$B$27)*(1-EXP(-'DGL 4'!$B$27*D298))+ ('DGL 4'!$P$17/'DGL 4'!$B$28)*(1-EXP(-'DGL 4'!$B$28*D298))</f>
        <v>5.6982625781491707E-6</v>
      </c>
      <c r="P298" s="21">
        <f>(O298+Systeme!$AA$20)/Systeme!$AA$17</f>
        <v>5.6982625781491711E-17</v>
      </c>
    </row>
    <row r="299" spans="1:16" x14ac:dyDescent="0.25">
      <c r="A299" s="4">
        <f t="shared" si="9"/>
        <v>297</v>
      </c>
      <c r="D299" s="19">
        <f>A299*0.001 *Systeme!$G$4</f>
        <v>148.5</v>
      </c>
      <c r="F299" s="8">
        <f>('DGL 4'!$P$3/'DGL 4'!$B$26)*(1-EXP(-'DGL 4'!$B$26*D299)) + ('DGL 4'!$P$4/'DGL 4'!$B$27)*(1-EXP(-'DGL 4'!$B$27*D299))+ ('DGL 4'!$P$5/'DGL 4'!$B$28)*(1-EXP(-'DGL 4'!$B$28*D299))</f>
        <v>-9.803927262961361</v>
      </c>
      <c r="G299" s="21">
        <f>(F299+Systeme!$C$20)/Systeme!$C$17</f>
        <v>0.98039214547407727</v>
      </c>
      <c r="I299" s="8">
        <f>('DGL 4'!$P$7/'DGL 4'!$B$26)*(1-EXP(-'DGL 4'!$B$26*D299)) + ('DGL 4'!$P$8/'DGL 4'!$B$27)*(1-EXP(-'DGL 4'!$B$27*D299))+ ('DGL 4'!$P$9/'DGL 4'!$B$28)*(1-EXP(-'DGL 4'!$B$28*D299))</f>
        <v>9.8039214470514207</v>
      </c>
      <c r="J299" s="21">
        <f>(I299+Systeme!$K$20)/Systeme!$K$17</f>
        <v>9.8039214470514204E-3</v>
      </c>
      <c r="L299" s="8">
        <f t="shared" si="8"/>
        <v>9.8039279425665001E-8</v>
      </c>
      <c r="M299" s="21">
        <f>(L299+Systeme!$S$20)/Systeme!$S$17</f>
        <v>9.8039279425665006E-11</v>
      </c>
      <c r="O299" s="8">
        <f>('DGL 4'!$P$15/'DGL 4'!$B$26)*(1-EXP(-'DGL 4'!$B$26*D299)) + ('DGL 4'!$P$16/'DGL 4'!$B$27)*(1-EXP(-'DGL 4'!$B$27*D299))+ ('DGL 4'!$P$17/'DGL 4'!$B$28)*(1-EXP(-'DGL 4'!$B$28*D299))</f>
        <v>5.7178706608842285E-6</v>
      </c>
      <c r="P299" s="21">
        <f>(O299+Systeme!$AA$20)/Systeme!$AA$17</f>
        <v>5.7178706608842285E-17</v>
      </c>
    </row>
    <row r="300" spans="1:16" x14ac:dyDescent="0.25">
      <c r="A300" s="4">
        <f t="shared" si="9"/>
        <v>298</v>
      </c>
      <c r="D300" s="19">
        <f>A300*0.001 *Systeme!$G$4</f>
        <v>149</v>
      </c>
      <c r="F300" s="8">
        <f>('DGL 4'!$P$3/'DGL 4'!$B$26)*(1-EXP(-'DGL 4'!$B$26*D300)) + ('DGL 4'!$P$4/'DGL 4'!$B$27)*(1-EXP(-'DGL 4'!$B$27*D300))+ ('DGL 4'!$P$5/'DGL 4'!$B$28)*(1-EXP(-'DGL 4'!$B$28*D300))</f>
        <v>-9.8039272821849721</v>
      </c>
      <c r="G300" s="21">
        <f>(F300+Systeme!$C$20)/Systeme!$C$17</f>
        <v>0.98039214543563002</v>
      </c>
      <c r="I300" s="8">
        <f>('DGL 4'!$P$7/'DGL 4'!$B$26)*(1-EXP(-'DGL 4'!$B$26*D300)) + ('DGL 4'!$P$8/'DGL 4'!$B$27)*(1-EXP(-'DGL 4'!$B$27*D300))+ ('DGL 4'!$P$9/'DGL 4'!$B$28)*(1-EXP(-'DGL 4'!$B$28*D300))</f>
        <v>9.8039214466669478</v>
      </c>
      <c r="J300" s="21">
        <f>(I300+Systeme!$K$20)/Systeme!$K$17</f>
        <v>9.8039214466669484E-3</v>
      </c>
      <c r="L300" s="8">
        <f t="shared" si="8"/>
        <v>9.8039280735937726E-8</v>
      </c>
      <c r="M300" s="21">
        <f>(L300+Systeme!$S$20)/Systeme!$S$17</f>
        <v>9.8039280735937721E-11</v>
      </c>
      <c r="O300" s="8">
        <f>('DGL 4'!$P$15/'DGL 4'!$B$26)*(1-EXP(-'DGL 4'!$B$26*D300)) + ('DGL 4'!$P$16/'DGL 4'!$B$27)*(1-EXP(-'DGL 4'!$B$27*D300))+ ('DGL 4'!$P$17/'DGL 4'!$B$28)*(1-EXP(-'DGL 4'!$B$28*D300))</f>
        <v>5.7374787436192863E-6</v>
      </c>
      <c r="P300" s="21">
        <f>(O300+Systeme!$AA$20)/Systeme!$AA$17</f>
        <v>5.7374787436192859E-17</v>
      </c>
    </row>
    <row r="301" spans="1:16" x14ac:dyDescent="0.25">
      <c r="A301" s="4">
        <f t="shared" si="9"/>
        <v>299</v>
      </c>
      <c r="D301" s="19">
        <f>A301*0.001 *Systeme!$G$4</f>
        <v>149.5</v>
      </c>
      <c r="F301" s="8">
        <f>('DGL 4'!$P$3/'DGL 4'!$B$26)*(1-EXP(-'DGL 4'!$B$26*D301)) + ('DGL 4'!$P$4/'DGL 4'!$B$27)*(1-EXP(-'DGL 4'!$B$27*D301))+ ('DGL 4'!$P$5/'DGL 4'!$B$28)*(1-EXP(-'DGL 4'!$B$28*D301))</f>
        <v>-9.8039273014085815</v>
      </c>
      <c r="G301" s="21">
        <f>(F301+Systeme!$C$20)/Systeme!$C$17</f>
        <v>0.98039214539718289</v>
      </c>
      <c r="I301" s="8">
        <f>('DGL 4'!$P$7/'DGL 4'!$B$26)*(1-EXP(-'DGL 4'!$B$26*D301)) + ('DGL 4'!$P$8/'DGL 4'!$B$27)*(1-EXP(-'DGL 4'!$B$27*D301))+ ('DGL 4'!$P$9/'DGL 4'!$B$28)*(1-EXP(-'DGL 4'!$B$28*D301))</f>
        <v>9.8039214462824766</v>
      </c>
      <c r="J301" s="21">
        <f>(I301+Systeme!$K$20)/Systeme!$K$17</f>
        <v>9.8039214462824764E-3</v>
      </c>
      <c r="L301" s="8">
        <f t="shared" si="8"/>
        <v>9.8039278493496772E-8</v>
      </c>
      <c r="M301" s="21">
        <f>(L301+Systeme!$S$20)/Systeme!$S$17</f>
        <v>9.8039278493496769E-11</v>
      </c>
      <c r="O301" s="8">
        <f>('DGL 4'!$P$15/'DGL 4'!$B$26)*(1-EXP(-'DGL 4'!$B$26*D301)) + ('DGL 4'!$P$16/'DGL 4'!$B$27)*(1-EXP(-'DGL 4'!$B$27*D301))+ ('DGL 4'!$P$17/'DGL 4'!$B$28)*(1-EXP(-'DGL 4'!$B$28*D301))</f>
        <v>5.7570868263543441E-6</v>
      </c>
      <c r="P301" s="21">
        <f>(O301+Systeme!$AA$20)/Systeme!$AA$17</f>
        <v>5.7570868263543446E-17</v>
      </c>
    </row>
    <row r="302" spans="1:16" x14ac:dyDescent="0.25">
      <c r="A302" s="4">
        <f t="shared" si="9"/>
        <v>300</v>
      </c>
      <c r="D302" s="19">
        <f>A302*0.001 *Systeme!$G$4</f>
        <v>150</v>
      </c>
      <c r="F302" s="8">
        <f>('DGL 4'!$P$3/'DGL 4'!$B$26)*(1-EXP(-'DGL 4'!$B$26*D302)) + ('DGL 4'!$P$4/'DGL 4'!$B$27)*(1-EXP(-'DGL 4'!$B$27*D302))+ ('DGL 4'!$P$5/'DGL 4'!$B$28)*(1-EXP(-'DGL 4'!$B$28*D302))</f>
        <v>-9.8039273206321926</v>
      </c>
      <c r="G302" s="21">
        <f>(F302+Systeme!$C$20)/Systeme!$C$17</f>
        <v>0.98039214535873564</v>
      </c>
      <c r="I302" s="8">
        <f>('DGL 4'!$P$7/'DGL 4'!$B$26)*(1-EXP(-'DGL 4'!$B$26*D302)) + ('DGL 4'!$P$8/'DGL 4'!$B$27)*(1-EXP(-'DGL 4'!$B$27*D302))+ ('DGL 4'!$P$9/'DGL 4'!$B$28)*(1-EXP(-'DGL 4'!$B$28*D302))</f>
        <v>9.8039214458980037</v>
      </c>
      <c r="J302" s="21">
        <f>(I302+Systeme!$K$20)/Systeme!$K$17</f>
        <v>9.8039214458980044E-3</v>
      </c>
      <c r="L302" s="8">
        <f t="shared" si="8"/>
        <v>9.803927980376865E-8</v>
      </c>
      <c r="M302" s="21">
        <f>(L302+Systeme!$S$20)/Systeme!$S$17</f>
        <v>9.8039279803768644E-11</v>
      </c>
      <c r="O302" s="8">
        <f>('DGL 4'!$P$15/'DGL 4'!$B$26)*(1-EXP(-'DGL 4'!$B$26*D302)) + ('DGL 4'!$P$16/'DGL 4'!$B$27)*(1-EXP(-'DGL 4'!$B$27*D302))+ ('DGL 4'!$P$17/'DGL 4'!$B$28)*(1-EXP(-'DGL 4'!$B$28*D302))</f>
        <v>5.7766949090894028E-6</v>
      </c>
      <c r="P302" s="21">
        <f>(O302+Systeme!$AA$20)/Systeme!$AA$17</f>
        <v>5.7766949090894032E-17</v>
      </c>
    </row>
    <row r="303" spans="1:16" x14ac:dyDescent="0.25">
      <c r="A303" s="4">
        <f t="shared" si="9"/>
        <v>301</v>
      </c>
      <c r="D303" s="19">
        <f>A303*0.001 *Systeme!$G$4</f>
        <v>150.5</v>
      </c>
      <c r="F303" s="8">
        <f>('DGL 4'!$P$3/'DGL 4'!$B$26)*(1-EXP(-'DGL 4'!$B$26*D303)) + ('DGL 4'!$P$4/'DGL 4'!$B$27)*(1-EXP(-'DGL 4'!$B$27*D303))+ ('DGL 4'!$P$5/'DGL 4'!$B$28)*(1-EXP(-'DGL 4'!$B$28*D303))</f>
        <v>-9.8039273398558038</v>
      </c>
      <c r="G303" s="21">
        <f>(F303+Systeme!$C$20)/Systeme!$C$17</f>
        <v>0.9803921453202884</v>
      </c>
      <c r="I303" s="8">
        <f>('DGL 4'!$P$7/'DGL 4'!$B$26)*(1-EXP(-'DGL 4'!$B$26*D303)) + ('DGL 4'!$P$8/'DGL 4'!$B$27)*(1-EXP(-'DGL 4'!$B$27*D303))+ ('DGL 4'!$P$9/'DGL 4'!$B$28)*(1-EXP(-'DGL 4'!$B$28*D303))</f>
        <v>9.8039214455135326</v>
      </c>
      <c r="J303" s="21">
        <f>(I303+Systeme!$K$20)/Systeme!$K$17</f>
        <v>9.8039214455135325E-3</v>
      </c>
      <c r="L303" s="8">
        <f t="shared" si="8"/>
        <v>9.8039279337684536E-8</v>
      </c>
      <c r="M303" s="21">
        <f>(L303+Systeme!$S$20)/Systeme!$S$17</f>
        <v>9.8039279337684538E-11</v>
      </c>
      <c r="O303" s="8">
        <f>('DGL 4'!$P$15/'DGL 4'!$B$26)*(1-EXP(-'DGL 4'!$B$26*D303)) + ('DGL 4'!$P$16/'DGL 4'!$B$27)*(1-EXP(-'DGL 4'!$B$27*D303))+ ('DGL 4'!$P$17/'DGL 4'!$B$28)*(1-EXP(-'DGL 4'!$B$28*D303))</f>
        <v>5.7963029918244606E-6</v>
      </c>
      <c r="P303" s="21">
        <f>(O303+Systeme!$AA$20)/Systeme!$AA$17</f>
        <v>5.7963029918244606E-17</v>
      </c>
    </row>
    <row r="304" spans="1:16" x14ac:dyDescent="0.25">
      <c r="A304" s="4">
        <f t="shared" si="9"/>
        <v>302</v>
      </c>
      <c r="D304" s="19">
        <f>A304*0.001 *Systeme!$G$4</f>
        <v>151</v>
      </c>
      <c r="F304" s="8">
        <f>('DGL 4'!$P$3/'DGL 4'!$B$26)*(1-EXP(-'DGL 4'!$B$26*D304)) + ('DGL 4'!$P$4/'DGL 4'!$B$27)*(1-EXP(-'DGL 4'!$B$27*D304))+ ('DGL 4'!$P$5/'DGL 4'!$B$28)*(1-EXP(-'DGL 4'!$B$28*D304))</f>
        <v>-9.8039273590794149</v>
      </c>
      <c r="G304" s="21">
        <f>(F304+Systeme!$C$20)/Systeme!$C$17</f>
        <v>0.98039214528184115</v>
      </c>
      <c r="I304" s="8">
        <f>('DGL 4'!$P$7/'DGL 4'!$B$26)*(1-EXP(-'DGL 4'!$B$26*D304)) + ('DGL 4'!$P$8/'DGL 4'!$B$27)*(1-EXP(-'DGL 4'!$B$27*D304))+ ('DGL 4'!$P$9/'DGL 4'!$B$28)*(1-EXP(-'DGL 4'!$B$28*D304))</f>
        <v>9.8039214451290597</v>
      </c>
      <c r="J304" s="21">
        <f>(I304+Systeme!$K$20)/Systeme!$K$17</f>
        <v>9.8039214451290605E-3</v>
      </c>
      <c r="L304" s="8">
        <f t="shared" si="8"/>
        <v>9.8039280647957261E-8</v>
      </c>
      <c r="M304" s="21">
        <f>(L304+Systeme!$S$20)/Systeme!$S$17</f>
        <v>9.8039280647957266E-11</v>
      </c>
      <c r="O304" s="8">
        <f>('DGL 4'!$P$15/'DGL 4'!$B$26)*(1-EXP(-'DGL 4'!$B$26*D304)) + ('DGL 4'!$P$16/'DGL 4'!$B$27)*(1-EXP(-'DGL 4'!$B$27*D304))+ ('DGL 4'!$P$17/'DGL 4'!$B$28)*(1-EXP(-'DGL 4'!$B$28*D304))</f>
        <v>5.8159110745595184E-6</v>
      </c>
      <c r="P304" s="21">
        <f>(O304+Systeme!$AA$20)/Systeme!$AA$17</f>
        <v>5.815911074559518E-17</v>
      </c>
    </row>
    <row r="305" spans="1:16" x14ac:dyDescent="0.25">
      <c r="A305" s="4">
        <f t="shared" si="9"/>
        <v>303</v>
      </c>
      <c r="D305" s="19">
        <f>A305*0.001 *Systeme!$G$4</f>
        <v>151.5</v>
      </c>
      <c r="F305" s="8">
        <f>('DGL 4'!$P$3/'DGL 4'!$B$26)*(1-EXP(-'DGL 4'!$B$26*D305)) + ('DGL 4'!$P$4/'DGL 4'!$B$27)*(1-EXP(-'DGL 4'!$B$27*D305))+ ('DGL 4'!$P$5/'DGL 4'!$B$28)*(1-EXP(-'DGL 4'!$B$28*D305))</f>
        <v>-9.8039273783030243</v>
      </c>
      <c r="G305" s="21">
        <f>(F305+Systeme!$C$20)/Systeme!$C$17</f>
        <v>0.98039214524339402</v>
      </c>
      <c r="I305" s="8">
        <f>('DGL 4'!$P$7/'DGL 4'!$B$26)*(1-EXP(-'DGL 4'!$B$26*D305)) + ('DGL 4'!$P$8/'DGL 4'!$B$27)*(1-EXP(-'DGL 4'!$B$27*D305))+ ('DGL 4'!$P$9/'DGL 4'!$B$28)*(1-EXP(-'DGL 4'!$B$28*D305))</f>
        <v>9.8039214447445868</v>
      </c>
      <c r="J305" s="21">
        <f>(I305+Systeme!$K$20)/Systeme!$K$17</f>
        <v>9.8039214447445868E-3</v>
      </c>
      <c r="L305" s="8">
        <f t="shared" si="8"/>
        <v>9.8039280181873146E-8</v>
      </c>
      <c r="M305" s="21">
        <f>(L305+Systeme!$S$20)/Systeme!$S$17</f>
        <v>9.8039280181873147E-11</v>
      </c>
      <c r="O305" s="8">
        <f>('DGL 4'!$P$15/'DGL 4'!$B$26)*(1-EXP(-'DGL 4'!$B$26*D305)) + ('DGL 4'!$P$16/'DGL 4'!$B$27)*(1-EXP(-'DGL 4'!$B$27*D305))+ ('DGL 4'!$P$17/'DGL 4'!$B$28)*(1-EXP(-'DGL 4'!$B$28*D305))</f>
        <v>5.8355191572945763E-6</v>
      </c>
      <c r="P305" s="21">
        <f>(O305+Systeme!$AA$20)/Systeme!$AA$17</f>
        <v>5.8355191572945767E-17</v>
      </c>
    </row>
    <row r="306" spans="1:16" x14ac:dyDescent="0.25">
      <c r="A306" s="4">
        <f t="shared" si="9"/>
        <v>304</v>
      </c>
      <c r="D306" s="19">
        <f>A306*0.001 *Systeme!$G$4</f>
        <v>152</v>
      </c>
      <c r="F306" s="8">
        <f>('DGL 4'!$P$3/'DGL 4'!$B$26)*(1-EXP(-'DGL 4'!$B$26*D306)) + ('DGL 4'!$P$4/'DGL 4'!$B$27)*(1-EXP(-'DGL 4'!$B$27*D306))+ ('DGL 4'!$P$5/'DGL 4'!$B$28)*(1-EXP(-'DGL 4'!$B$28*D306))</f>
        <v>-9.8039273975266354</v>
      </c>
      <c r="G306" s="21">
        <f>(F306+Systeme!$C$20)/Systeme!$C$17</f>
        <v>0.98039214520494666</v>
      </c>
      <c r="I306" s="8">
        <f>('DGL 4'!$P$7/'DGL 4'!$B$26)*(1-EXP(-'DGL 4'!$B$26*D306)) + ('DGL 4'!$P$8/'DGL 4'!$B$27)*(1-EXP(-'DGL 4'!$B$27*D306))+ ('DGL 4'!$P$9/'DGL 4'!$B$28)*(1-EXP(-'DGL 4'!$B$28*D306))</f>
        <v>9.8039214443601157</v>
      </c>
      <c r="J306" s="21">
        <f>(I306+Systeme!$K$20)/Systeme!$K$17</f>
        <v>9.8039214443601148E-3</v>
      </c>
      <c r="L306" s="8">
        <f t="shared" si="8"/>
        <v>9.8039279715788185E-8</v>
      </c>
      <c r="M306" s="21">
        <f>(L306+Systeme!$S$20)/Systeme!$S$17</f>
        <v>9.8039279715788189E-11</v>
      </c>
      <c r="O306" s="8">
        <f>('DGL 4'!$P$15/'DGL 4'!$B$26)*(1-EXP(-'DGL 4'!$B$26*D306)) + ('DGL 4'!$P$16/'DGL 4'!$B$27)*(1-EXP(-'DGL 4'!$B$27*D306))+ ('DGL 4'!$P$17/'DGL 4'!$B$28)*(1-EXP(-'DGL 4'!$B$28*D306))</f>
        <v>5.8551272400296349E-6</v>
      </c>
      <c r="P306" s="21">
        <f>(O306+Systeme!$AA$20)/Systeme!$AA$17</f>
        <v>5.8551272400296353E-17</v>
      </c>
    </row>
    <row r="307" spans="1:16" x14ac:dyDescent="0.25">
      <c r="A307" s="4">
        <f t="shared" si="9"/>
        <v>305</v>
      </c>
      <c r="D307" s="19">
        <f>A307*0.001 *Systeme!$G$4</f>
        <v>152.5</v>
      </c>
      <c r="F307" s="8">
        <f>('DGL 4'!$P$3/'DGL 4'!$B$26)*(1-EXP(-'DGL 4'!$B$26*D307)) + ('DGL 4'!$P$4/'DGL 4'!$B$27)*(1-EXP(-'DGL 4'!$B$27*D307))+ ('DGL 4'!$P$5/'DGL 4'!$B$28)*(1-EXP(-'DGL 4'!$B$28*D307))</f>
        <v>-9.8039274167502466</v>
      </c>
      <c r="G307" s="21">
        <f>(F307+Systeme!$C$20)/Systeme!$C$17</f>
        <v>0.98039214516649953</v>
      </c>
      <c r="I307" s="8">
        <f>('DGL 4'!$P$7/'DGL 4'!$B$26)*(1-EXP(-'DGL 4'!$B$26*D307)) + ('DGL 4'!$P$8/'DGL 4'!$B$27)*(1-EXP(-'DGL 4'!$B$27*D307))+ ('DGL 4'!$P$9/'DGL 4'!$B$28)*(1-EXP(-'DGL 4'!$B$28*D307))</f>
        <v>9.8039214439756428</v>
      </c>
      <c r="J307" s="21">
        <f>(I307+Systeme!$K$20)/Systeme!$K$17</f>
        <v>9.8039214439756429E-3</v>
      </c>
      <c r="L307" s="8">
        <f t="shared" si="8"/>
        <v>9.803928102606091E-8</v>
      </c>
      <c r="M307" s="21">
        <f>(L307+Systeme!$S$20)/Systeme!$S$17</f>
        <v>9.8039281026060904E-11</v>
      </c>
      <c r="O307" s="8">
        <f>('DGL 4'!$P$15/'DGL 4'!$B$26)*(1-EXP(-'DGL 4'!$B$26*D307)) + ('DGL 4'!$P$16/'DGL 4'!$B$27)*(1-EXP(-'DGL 4'!$B$27*D307))+ ('DGL 4'!$P$17/'DGL 4'!$B$28)*(1-EXP(-'DGL 4'!$B$28*D307))</f>
        <v>5.8747353227646927E-6</v>
      </c>
      <c r="P307" s="21">
        <f>(O307+Systeme!$AA$20)/Systeme!$AA$17</f>
        <v>5.8747353227646927E-17</v>
      </c>
    </row>
    <row r="308" spans="1:16" x14ac:dyDescent="0.25">
      <c r="A308" s="4">
        <f t="shared" si="9"/>
        <v>306</v>
      </c>
      <c r="D308" s="19">
        <f>A308*0.001 *Systeme!$G$4</f>
        <v>153</v>
      </c>
      <c r="F308" s="8">
        <f>('DGL 4'!$P$3/'DGL 4'!$B$26)*(1-EXP(-'DGL 4'!$B$26*D308)) + ('DGL 4'!$P$4/'DGL 4'!$B$27)*(1-EXP(-'DGL 4'!$B$27*D308))+ ('DGL 4'!$P$5/'DGL 4'!$B$28)*(1-EXP(-'DGL 4'!$B$28*D308))</f>
        <v>-9.8039274359738577</v>
      </c>
      <c r="G308" s="21">
        <f>(F308+Systeme!$C$20)/Systeme!$C$17</f>
        <v>0.98039214512805228</v>
      </c>
      <c r="I308" s="8">
        <f>('DGL 4'!$P$7/'DGL 4'!$B$26)*(1-EXP(-'DGL 4'!$B$26*D308)) + ('DGL 4'!$P$8/'DGL 4'!$B$27)*(1-EXP(-'DGL 4'!$B$27*D308))+ ('DGL 4'!$P$9/'DGL 4'!$B$28)*(1-EXP(-'DGL 4'!$B$28*D308))</f>
        <v>9.8039214435911699</v>
      </c>
      <c r="J308" s="21">
        <f>(I308+Systeme!$K$20)/Systeme!$K$17</f>
        <v>9.8039214435911692E-3</v>
      </c>
      <c r="L308" s="8">
        <f t="shared" si="8"/>
        <v>9.8039282336333635E-8</v>
      </c>
      <c r="M308" s="21">
        <f>(L308+Systeme!$S$20)/Systeme!$S$17</f>
        <v>9.8039282336333631E-11</v>
      </c>
      <c r="O308" s="8">
        <f>('DGL 4'!$P$15/'DGL 4'!$B$26)*(1-EXP(-'DGL 4'!$B$26*D308)) + ('DGL 4'!$P$16/'DGL 4'!$B$27)*(1-EXP(-'DGL 4'!$B$27*D308))+ ('DGL 4'!$P$17/'DGL 4'!$B$28)*(1-EXP(-'DGL 4'!$B$28*D308))</f>
        <v>5.8943434054997506E-6</v>
      </c>
      <c r="P308" s="21">
        <f>(O308+Systeme!$AA$20)/Systeme!$AA$17</f>
        <v>5.8943434054997502E-17</v>
      </c>
    </row>
    <row r="309" spans="1:16" x14ac:dyDescent="0.25">
      <c r="A309" s="4">
        <f t="shared" si="9"/>
        <v>307</v>
      </c>
      <c r="D309" s="19">
        <f>A309*0.001 *Systeme!$G$4</f>
        <v>153.5</v>
      </c>
      <c r="F309" s="8">
        <f>('DGL 4'!$P$3/'DGL 4'!$B$26)*(1-EXP(-'DGL 4'!$B$26*D309)) + ('DGL 4'!$P$4/'DGL 4'!$B$27)*(1-EXP(-'DGL 4'!$B$27*D309))+ ('DGL 4'!$P$5/'DGL 4'!$B$28)*(1-EXP(-'DGL 4'!$B$28*D309))</f>
        <v>-9.8039274551974671</v>
      </c>
      <c r="G309" s="21">
        <f>(F309+Systeme!$C$20)/Systeme!$C$17</f>
        <v>0.98039214508960504</v>
      </c>
      <c r="I309" s="8">
        <f>('DGL 4'!$P$7/'DGL 4'!$B$26)*(1-EXP(-'DGL 4'!$B$26*D309)) + ('DGL 4'!$P$8/'DGL 4'!$B$27)*(1-EXP(-'DGL 4'!$B$27*D309))+ ('DGL 4'!$P$9/'DGL 4'!$B$28)*(1-EXP(-'DGL 4'!$B$28*D309))</f>
        <v>9.8039214432066988</v>
      </c>
      <c r="J309" s="21">
        <f>(I309+Systeme!$K$20)/Systeme!$K$17</f>
        <v>9.8039214432066989E-3</v>
      </c>
      <c r="L309" s="8">
        <f t="shared" si="8"/>
        <v>9.8039280093891834E-8</v>
      </c>
      <c r="M309" s="21">
        <f>(L309+Systeme!$S$20)/Systeme!$S$17</f>
        <v>9.8039280093891839E-11</v>
      </c>
      <c r="O309" s="8">
        <f>('DGL 4'!$P$15/'DGL 4'!$B$26)*(1-EXP(-'DGL 4'!$B$26*D309)) + ('DGL 4'!$P$16/'DGL 4'!$B$27)*(1-EXP(-'DGL 4'!$B$27*D309))+ ('DGL 4'!$P$17/'DGL 4'!$B$28)*(1-EXP(-'DGL 4'!$B$28*D309))</f>
        <v>5.9139514882348092E-6</v>
      </c>
      <c r="P309" s="21">
        <f>(O309+Systeme!$AA$20)/Systeme!$AA$17</f>
        <v>5.9139514882348088E-17</v>
      </c>
    </row>
    <row r="310" spans="1:16" x14ac:dyDescent="0.25">
      <c r="A310" s="4">
        <f t="shared" si="9"/>
        <v>308</v>
      </c>
      <c r="D310" s="19">
        <f>A310*0.001 *Systeme!$G$4</f>
        <v>154</v>
      </c>
      <c r="F310" s="8">
        <f>('DGL 4'!$P$3/'DGL 4'!$B$26)*(1-EXP(-'DGL 4'!$B$26*D310)) + ('DGL 4'!$P$4/'DGL 4'!$B$27)*(1-EXP(-'DGL 4'!$B$27*D310))+ ('DGL 4'!$P$5/'DGL 4'!$B$28)*(1-EXP(-'DGL 4'!$B$28*D310))</f>
        <v>-9.8039274744210783</v>
      </c>
      <c r="G310" s="21">
        <f>(F310+Systeme!$C$20)/Systeme!$C$17</f>
        <v>0.9803921450511579</v>
      </c>
      <c r="I310" s="8">
        <f>('DGL 4'!$P$7/'DGL 4'!$B$26)*(1-EXP(-'DGL 4'!$B$26*D310)) + ('DGL 4'!$P$8/'DGL 4'!$B$27)*(1-EXP(-'DGL 4'!$B$27*D310))+ ('DGL 4'!$P$9/'DGL 4'!$B$28)*(1-EXP(-'DGL 4'!$B$28*D310))</f>
        <v>9.8039214428222259</v>
      </c>
      <c r="J310" s="21">
        <f>(I310+Systeme!$K$20)/Systeme!$K$17</f>
        <v>9.8039214428222252E-3</v>
      </c>
      <c r="L310" s="8">
        <f t="shared" si="8"/>
        <v>9.8039281404164559E-8</v>
      </c>
      <c r="M310" s="21">
        <f>(L310+Systeme!$S$20)/Systeme!$S$17</f>
        <v>9.8039281404164554E-11</v>
      </c>
      <c r="O310" s="8">
        <f>('DGL 4'!$P$15/'DGL 4'!$B$26)*(1-EXP(-'DGL 4'!$B$26*D310)) + ('DGL 4'!$P$16/'DGL 4'!$B$27)*(1-EXP(-'DGL 4'!$B$27*D310))+ ('DGL 4'!$P$17/'DGL 4'!$B$28)*(1-EXP(-'DGL 4'!$B$28*D310))</f>
        <v>5.933559570969867E-6</v>
      </c>
      <c r="P310" s="21">
        <f>(O310+Systeme!$AA$20)/Systeme!$AA$17</f>
        <v>5.9335595709698675E-17</v>
      </c>
    </row>
    <row r="311" spans="1:16" x14ac:dyDescent="0.25">
      <c r="A311" s="4">
        <f t="shared" si="9"/>
        <v>309</v>
      </c>
      <c r="D311" s="19">
        <f>A311*0.001 *Systeme!$G$4</f>
        <v>154.5</v>
      </c>
      <c r="F311" s="8">
        <f>('DGL 4'!$P$3/'DGL 4'!$B$26)*(1-EXP(-'DGL 4'!$B$26*D311)) + ('DGL 4'!$P$4/'DGL 4'!$B$27)*(1-EXP(-'DGL 4'!$B$27*D311))+ ('DGL 4'!$P$5/'DGL 4'!$B$28)*(1-EXP(-'DGL 4'!$B$28*D311))</f>
        <v>-9.8039274936446894</v>
      </c>
      <c r="G311" s="21">
        <f>(F311+Systeme!$C$20)/Systeme!$C$17</f>
        <v>0.98039214501271066</v>
      </c>
      <c r="I311" s="8">
        <f>('DGL 4'!$P$7/'DGL 4'!$B$26)*(1-EXP(-'DGL 4'!$B$26*D311)) + ('DGL 4'!$P$8/'DGL 4'!$B$27)*(1-EXP(-'DGL 4'!$B$27*D311))+ ('DGL 4'!$P$9/'DGL 4'!$B$28)*(1-EXP(-'DGL 4'!$B$28*D311))</f>
        <v>9.8039214424377548</v>
      </c>
      <c r="J311" s="21">
        <f>(I311+Systeme!$K$20)/Systeme!$K$17</f>
        <v>9.803921442437755E-3</v>
      </c>
      <c r="L311" s="8">
        <f t="shared" si="8"/>
        <v>9.8039280938080445E-8</v>
      </c>
      <c r="M311" s="21">
        <f>(L311+Systeme!$S$20)/Systeme!$S$17</f>
        <v>9.8039280938080449E-11</v>
      </c>
      <c r="O311" s="8">
        <f>('DGL 4'!$P$15/'DGL 4'!$B$26)*(1-EXP(-'DGL 4'!$B$26*D311)) + ('DGL 4'!$P$16/'DGL 4'!$B$27)*(1-EXP(-'DGL 4'!$B$27*D311))+ ('DGL 4'!$P$17/'DGL 4'!$B$28)*(1-EXP(-'DGL 4'!$B$28*D311))</f>
        <v>5.9531676537049249E-6</v>
      </c>
      <c r="P311" s="21">
        <f>(O311+Systeme!$AA$20)/Systeme!$AA$17</f>
        <v>5.9531676537049249E-17</v>
      </c>
    </row>
    <row r="312" spans="1:16" x14ac:dyDescent="0.25">
      <c r="A312" s="4">
        <f t="shared" si="9"/>
        <v>310</v>
      </c>
      <c r="D312" s="19">
        <f>A312*0.001 *Systeme!$G$4</f>
        <v>155</v>
      </c>
      <c r="F312" s="8">
        <f>('DGL 4'!$P$3/'DGL 4'!$B$26)*(1-EXP(-'DGL 4'!$B$26*D312)) + ('DGL 4'!$P$4/'DGL 4'!$B$27)*(1-EXP(-'DGL 4'!$B$27*D312))+ ('DGL 4'!$P$5/'DGL 4'!$B$28)*(1-EXP(-'DGL 4'!$B$28*D312))</f>
        <v>-9.8039275128683006</v>
      </c>
      <c r="G312" s="21">
        <f>(F312+Systeme!$C$20)/Systeme!$C$17</f>
        <v>0.98039214497426341</v>
      </c>
      <c r="I312" s="8">
        <f>('DGL 4'!$P$7/'DGL 4'!$B$26)*(1-EXP(-'DGL 4'!$B$26*D312)) + ('DGL 4'!$P$8/'DGL 4'!$B$27)*(1-EXP(-'DGL 4'!$B$27*D312))+ ('DGL 4'!$P$9/'DGL 4'!$B$28)*(1-EXP(-'DGL 4'!$B$28*D312))</f>
        <v>9.8039214420532819</v>
      </c>
      <c r="J312" s="21">
        <f>(I312+Systeme!$K$20)/Systeme!$K$17</f>
        <v>9.8039214420532813E-3</v>
      </c>
      <c r="L312" s="8">
        <f t="shared" si="8"/>
        <v>9.803928224835317E-8</v>
      </c>
      <c r="M312" s="21">
        <f>(L312+Systeme!$S$20)/Systeme!$S$17</f>
        <v>9.8039282248353163E-11</v>
      </c>
      <c r="O312" s="8">
        <f>('DGL 4'!$P$15/'DGL 4'!$B$26)*(1-EXP(-'DGL 4'!$B$26*D312)) + ('DGL 4'!$P$16/'DGL 4'!$B$27)*(1-EXP(-'DGL 4'!$B$27*D312))+ ('DGL 4'!$P$17/'DGL 4'!$B$28)*(1-EXP(-'DGL 4'!$B$28*D312))</f>
        <v>5.9727757364399827E-6</v>
      </c>
      <c r="P312" s="21">
        <f>(O312+Systeme!$AA$20)/Systeme!$AA$17</f>
        <v>5.9727757364399823E-17</v>
      </c>
    </row>
    <row r="313" spans="1:16" x14ac:dyDescent="0.25">
      <c r="A313" s="4">
        <f t="shared" si="9"/>
        <v>311</v>
      </c>
      <c r="D313" s="19">
        <f>A313*0.001 *Systeme!$G$4</f>
        <v>155.5</v>
      </c>
      <c r="F313" s="8">
        <f>('DGL 4'!$P$3/'DGL 4'!$B$26)*(1-EXP(-'DGL 4'!$B$26*D313)) + ('DGL 4'!$P$4/'DGL 4'!$B$27)*(1-EXP(-'DGL 4'!$B$27*D313))+ ('DGL 4'!$P$5/'DGL 4'!$B$28)*(1-EXP(-'DGL 4'!$B$28*D313))</f>
        <v>-9.8039275320919099</v>
      </c>
      <c r="G313" s="21">
        <f>(F313+Systeme!$C$20)/Systeme!$C$17</f>
        <v>0.98039214493581617</v>
      </c>
      <c r="I313" s="8">
        <f>('DGL 4'!$P$7/'DGL 4'!$B$26)*(1-EXP(-'DGL 4'!$B$26*D313)) + ('DGL 4'!$P$8/'DGL 4'!$B$27)*(1-EXP(-'DGL 4'!$B$27*D313))+ ('DGL 4'!$P$9/'DGL 4'!$B$28)*(1-EXP(-'DGL 4'!$B$28*D313))</f>
        <v>9.803921441668809</v>
      </c>
      <c r="J313" s="21">
        <f>(I313+Systeme!$K$20)/Systeme!$K$17</f>
        <v>9.8039214416688093E-3</v>
      </c>
      <c r="L313" s="8">
        <f t="shared" si="8"/>
        <v>9.8039281782268208E-8</v>
      </c>
      <c r="M313" s="21">
        <f>(L313+Systeme!$S$20)/Systeme!$S$17</f>
        <v>9.8039281782268205E-11</v>
      </c>
      <c r="O313" s="8">
        <f>('DGL 4'!$P$15/'DGL 4'!$B$26)*(1-EXP(-'DGL 4'!$B$26*D313)) + ('DGL 4'!$P$16/'DGL 4'!$B$27)*(1-EXP(-'DGL 4'!$B$27*D313))+ ('DGL 4'!$P$17/'DGL 4'!$B$28)*(1-EXP(-'DGL 4'!$B$28*D313))</f>
        <v>5.9923838191750413E-6</v>
      </c>
      <c r="P313" s="21">
        <f>(O313+Systeme!$AA$20)/Systeme!$AA$17</f>
        <v>5.9923838191750409E-17</v>
      </c>
    </row>
    <row r="314" spans="1:16" x14ac:dyDescent="0.25">
      <c r="A314" s="4">
        <f t="shared" si="9"/>
        <v>312</v>
      </c>
      <c r="D314" s="19">
        <f>A314*0.001 *Systeme!$G$4</f>
        <v>156</v>
      </c>
      <c r="F314" s="8">
        <f>('DGL 4'!$P$3/'DGL 4'!$B$26)*(1-EXP(-'DGL 4'!$B$26*D314)) + ('DGL 4'!$P$4/'DGL 4'!$B$27)*(1-EXP(-'DGL 4'!$B$27*D314))+ ('DGL 4'!$P$5/'DGL 4'!$B$28)*(1-EXP(-'DGL 4'!$B$28*D314))</f>
        <v>-9.8039275513155211</v>
      </c>
      <c r="G314" s="21">
        <f>(F314+Systeme!$C$20)/Systeme!$C$17</f>
        <v>0.98039214489736903</v>
      </c>
      <c r="I314" s="8">
        <f>('DGL 4'!$P$7/'DGL 4'!$B$26)*(1-EXP(-'DGL 4'!$B$26*D314)) + ('DGL 4'!$P$8/'DGL 4'!$B$27)*(1-EXP(-'DGL 4'!$B$27*D314))+ ('DGL 4'!$P$9/'DGL 4'!$B$28)*(1-EXP(-'DGL 4'!$B$28*D314))</f>
        <v>9.8039214412843378</v>
      </c>
      <c r="J314" s="21">
        <f>(I314+Systeme!$K$20)/Systeme!$K$17</f>
        <v>9.8039214412843374E-3</v>
      </c>
      <c r="L314" s="8">
        <f t="shared" si="8"/>
        <v>9.8039281316184094E-8</v>
      </c>
      <c r="M314" s="21">
        <f>(L314+Systeme!$S$20)/Systeme!$S$17</f>
        <v>9.8039281316184099E-11</v>
      </c>
      <c r="O314" s="8">
        <f>('DGL 4'!$P$15/'DGL 4'!$B$26)*(1-EXP(-'DGL 4'!$B$26*D314)) + ('DGL 4'!$P$16/'DGL 4'!$B$27)*(1-EXP(-'DGL 4'!$B$27*D314))+ ('DGL 4'!$P$17/'DGL 4'!$B$28)*(1-EXP(-'DGL 4'!$B$28*D314))</f>
        <v>6.0119919019100992E-6</v>
      </c>
      <c r="P314" s="21">
        <f>(O314+Systeme!$AA$20)/Systeme!$AA$17</f>
        <v>6.0119919019100996E-17</v>
      </c>
    </row>
    <row r="315" spans="1:16" x14ac:dyDescent="0.25">
      <c r="A315" s="4">
        <f t="shared" si="9"/>
        <v>313</v>
      </c>
      <c r="D315" s="19">
        <f>A315*0.001 *Systeme!$G$4</f>
        <v>156.5</v>
      </c>
      <c r="F315" s="8">
        <f>('DGL 4'!$P$3/'DGL 4'!$B$26)*(1-EXP(-'DGL 4'!$B$26*D315)) + ('DGL 4'!$P$4/'DGL 4'!$B$27)*(1-EXP(-'DGL 4'!$B$27*D315))+ ('DGL 4'!$P$5/'DGL 4'!$B$28)*(1-EXP(-'DGL 4'!$B$28*D315))</f>
        <v>-9.8039275705391322</v>
      </c>
      <c r="G315" s="21">
        <f>(F315+Systeme!$C$20)/Systeme!$C$17</f>
        <v>0.98039214485892168</v>
      </c>
      <c r="I315" s="8">
        <f>('DGL 4'!$P$7/'DGL 4'!$B$26)*(1-EXP(-'DGL 4'!$B$26*D315)) + ('DGL 4'!$P$8/'DGL 4'!$B$27)*(1-EXP(-'DGL 4'!$B$27*D315))+ ('DGL 4'!$P$9/'DGL 4'!$B$28)*(1-EXP(-'DGL 4'!$B$28*D315))</f>
        <v>9.8039214408998649</v>
      </c>
      <c r="J315" s="21">
        <f>(I315+Systeme!$K$20)/Systeme!$K$17</f>
        <v>9.8039214408998654E-3</v>
      </c>
      <c r="L315" s="8">
        <f t="shared" si="8"/>
        <v>9.8039282626456819E-8</v>
      </c>
      <c r="M315" s="21">
        <f>(L315+Systeme!$S$20)/Systeme!$S$17</f>
        <v>9.8039282626456814E-11</v>
      </c>
      <c r="O315" s="8">
        <f>('DGL 4'!$P$15/'DGL 4'!$B$26)*(1-EXP(-'DGL 4'!$B$26*D315)) + ('DGL 4'!$P$16/'DGL 4'!$B$27)*(1-EXP(-'DGL 4'!$B$27*D315))+ ('DGL 4'!$P$17/'DGL 4'!$B$28)*(1-EXP(-'DGL 4'!$B$28*D315))</f>
        <v>6.031599984645157E-6</v>
      </c>
      <c r="P315" s="21">
        <f>(O315+Systeme!$AA$20)/Systeme!$AA$17</f>
        <v>6.031599984645157E-17</v>
      </c>
    </row>
    <row r="316" spans="1:16" x14ac:dyDescent="0.25">
      <c r="A316" s="4">
        <f t="shared" si="9"/>
        <v>314</v>
      </c>
      <c r="D316" s="19">
        <f>A316*0.001 *Systeme!$G$4</f>
        <v>157</v>
      </c>
      <c r="F316" s="8">
        <f>('DGL 4'!$P$3/'DGL 4'!$B$26)*(1-EXP(-'DGL 4'!$B$26*D316)) + ('DGL 4'!$P$4/'DGL 4'!$B$27)*(1-EXP(-'DGL 4'!$B$27*D316))+ ('DGL 4'!$P$5/'DGL 4'!$B$28)*(1-EXP(-'DGL 4'!$B$28*D316))</f>
        <v>-9.8039275897627434</v>
      </c>
      <c r="G316" s="21">
        <f>(F316+Systeme!$C$20)/Systeme!$C$17</f>
        <v>0.98039214482047454</v>
      </c>
      <c r="I316" s="8">
        <f>('DGL 4'!$P$7/'DGL 4'!$B$26)*(1-EXP(-'DGL 4'!$B$26*D316)) + ('DGL 4'!$P$8/'DGL 4'!$B$27)*(1-EXP(-'DGL 4'!$B$27*D316))+ ('DGL 4'!$P$9/'DGL 4'!$B$28)*(1-EXP(-'DGL 4'!$B$28*D316))</f>
        <v>9.8039214405153938</v>
      </c>
      <c r="J316" s="21">
        <f>(I316+Systeme!$K$20)/Systeme!$K$17</f>
        <v>9.8039214405153934E-3</v>
      </c>
      <c r="L316" s="8">
        <f t="shared" si="8"/>
        <v>9.8039282160372704E-8</v>
      </c>
      <c r="M316" s="21">
        <f>(L316+Systeme!$S$20)/Systeme!$S$17</f>
        <v>9.8039282160372708E-11</v>
      </c>
      <c r="O316" s="8">
        <f>('DGL 4'!$P$15/'DGL 4'!$B$26)*(1-EXP(-'DGL 4'!$B$26*D316)) + ('DGL 4'!$P$16/'DGL 4'!$B$27)*(1-EXP(-'DGL 4'!$B$27*D316))+ ('DGL 4'!$P$17/'DGL 4'!$B$28)*(1-EXP(-'DGL 4'!$B$28*D316))</f>
        <v>6.0512080673802148E-6</v>
      </c>
      <c r="P316" s="21">
        <f>(O316+Systeme!$AA$20)/Systeme!$AA$17</f>
        <v>6.0512080673802144E-17</v>
      </c>
    </row>
    <row r="317" spans="1:16" x14ac:dyDescent="0.25">
      <c r="A317" s="4">
        <f t="shared" si="9"/>
        <v>315</v>
      </c>
      <c r="D317" s="19">
        <f>A317*0.001 *Systeme!$G$4</f>
        <v>157.5</v>
      </c>
      <c r="F317" s="8">
        <f>('DGL 4'!$P$3/'DGL 4'!$B$26)*(1-EXP(-'DGL 4'!$B$26*D317)) + ('DGL 4'!$P$4/'DGL 4'!$B$27)*(1-EXP(-'DGL 4'!$B$27*D317))+ ('DGL 4'!$P$5/'DGL 4'!$B$28)*(1-EXP(-'DGL 4'!$B$28*D317))</f>
        <v>-9.8039276089863527</v>
      </c>
      <c r="G317" s="21">
        <f>(F317+Systeme!$C$20)/Systeme!$C$17</f>
        <v>0.9803921447820273</v>
      </c>
      <c r="I317" s="8">
        <f>('DGL 4'!$P$7/'DGL 4'!$B$26)*(1-EXP(-'DGL 4'!$B$26*D317)) + ('DGL 4'!$P$8/'DGL 4'!$B$27)*(1-EXP(-'DGL 4'!$B$27*D317))+ ('DGL 4'!$P$9/'DGL 4'!$B$28)*(1-EXP(-'DGL 4'!$B$28*D317))</f>
        <v>9.8039214401309209</v>
      </c>
      <c r="J317" s="21">
        <f>(I317+Systeme!$K$20)/Systeme!$K$17</f>
        <v>9.8039214401309215E-3</v>
      </c>
      <c r="L317" s="8">
        <f t="shared" si="8"/>
        <v>9.8039281694287743E-8</v>
      </c>
      <c r="M317" s="21">
        <f>(L317+Systeme!$S$20)/Systeme!$S$17</f>
        <v>9.8039281694287737E-11</v>
      </c>
      <c r="O317" s="8">
        <f>('DGL 4'!$P$15/'DGL 4'!$B$26)*(1-EXP(-'DGL 4'!$B$26*D317)) + ('DGL 4'!$P$16/'DGL 4'!$B$27)*(1-EXP(-'DGL 4'!$B$27*D317))+ ('DGL 4'!$P$17/'DGL 4'!$B$28)*(1-EXP(-'DGL 4'!$B$28*D317))</f>
        <v>6.0708161501152735E-6</v>
      </c>
      <c r="P317" s="21">
        <f>(O317+Systeme!$AA$20)/Systeme!$AA$17</f>
        <v>6.070816150115273E-17</v>
      </c>
    </row>
    <row r="318" spans="1:16" x14ac:dyDescent="0.25">
      <c r="A318" s="4">
        <f t="shared" si="9"/>
        <v>316</v>
      </c>
      <c r="D318" s="19">
        <f>A318*0.001 *Systeme!$G$4</f>
        <v>158</v>
      </c>
      <c r="F318" s="8">
        <f>('DGL 4'!$P$3/'DGL 4'!$B$26)*(1-EXP(-'DGL 4'!$B$26*D318)) + ('DGL 4'!$P$4/'DGL 4'!$B$27)*(1-EXP(-'DGL 4'!$B$27*D318))+ ('DGL 4'!$P$5/'DGL 4'!$B$28)*(1-EXP(-'DGL 4'!$B$28*D318))</f>
        <v>-9.8039276282099639</v>
      </c>
      <c r="G318" s="21">
        <f>(F318+Systeme!$C$20)/Systeme!$C$17</f>
        <v>0.98039214474358005</v>
      </c>
      <c r="I318" s="8">
        <f>('DGL 4'!$P$7/'DGL 4'!$B$26)*(1-EXP(-'DGL 4'!$B$26*D318)) + ('DGL 4'!$P$8/'DGL 4'!$B$27)*(1-EXP(-'DGL 4'!$B$27*D318))+ ('DGL 4'!$P$9/'DGL 4'!$B$28)*(1-EXP(-'DGL 4'!$B$28*D318))</f>
        <v>9.803921439746448</v>
      </c>
      <c r="J318" s="21">
        <f>(I318+Systeme!$K$20)/Systeme!$K$17</f>
        <v>9.8039214397464478E-3</v>
      </c>
      <c r="L318" s="8">
        <f t="shared" si="8"/>
        <v>9.8039283004560468E-8</v>
      </c>
      <c r="M318" s="21">
        <f>(L318+Systeme!$S$20)/Systeme!$S$17</f>
        <v>9.8039283004560464E-11</v>
      </c>
      <c r="O318" s="8">
        <f>('DGL 4'!$P$15/'DGL 4'!$B$26)*(1-EXP(-'DGL 4'!$B$26*D318)) + ('DGL 4'!$P$16/'DGL 4'!$B$27)*(1-EXP(-'DGL 4'!$B$27*D318))+ ('DGL 4'!$P$17/'DGL 4'!$B$28)*(1-EXP(-'DGL 4'!$B$28*D318))</f>
        <v>6.0904242328503313E-6</v>
      </c>
      <c r="P318" s="21">
        <f>(O318+Systeme!$AA$20)/Systeme!$AA$17</f>
        <v>6.0904242328503317E-17</v>
      </c>
    </row>
    <row r="319" spans="1:16" x14ac:dyDescent="0.25">
      <c r="A319" s="4">
        <f t="shared" si="9"/>
        <v>317</v>
      </c>
      <c r="D319" s="19">
        <f>A319*0.001 *Systeme!$G$4</f>
        <v>158.5</v>
      </c>
      <c r="F319" s="8">
        <f>('DGL 4'!$P$3/'DGL 4'!$B$26)*(1-EXP(-'DGL 4'!$B$26*D319)) + ('DGL 4'!$P$4/'DGL 4'!$B$27)*(1-EXP(-'DGL 4'!$B$27*D319))+ ('DGL 4'!$P$5/'DGL 4'!$B$28)*(1-EXP(-'DGL 4'!$B$28*D319))</f>
        <v>-9.803927647433575</v>
      </c>
      <c r="G319" s="21">
        <f>(F319+Systeme!$C$20)/Systeme!$C$17</f>
        <v>0.98039214470513292</v>
      </c>
      <c r="I319" s="8">
        <f>('DGL 4'!$P$7/'DGL 4'!$B$26)*(1-EXP(-'DGL 4'!$B$26*D319)) + ('DGL 4'!$P$8/'DGL 4'!$B$27)*(1-EXP(-'DGL 4'!$B$27*D319))+ ('DGL 4'!$P$9/'DGL 4'!$B$28)*(1-EXP(-'DGL 4'!$B$28*D319))</f>
        <v>9.8039214393619769</v>
      </c>
      <c r="J319" s="21">
        <f>(I319+Systeme!$K$20)/Systeme!$K$17</f>
        <v>9.8039214393619775E-3</v>
      </c>
      <c r="L319" s="8">
        <f t="shared" si="8"/>
        <v>9.8039282538476354E-8</v>
      </c>
      <c r="M319" s="21">
        <f>(L319+Systeme!$S$20)/Systeme!$S$17</f>
        <v>9.8039282538476359E-11</v>
      </c>
      <c r="O319" s="8">
        <f>('DGL 4'!$P$15/'DGL 4'!$B$26)*(1-EXP(-'DGL 4'!$B$26*D319)) + ('DGL 4'!$P$16/'DGL 4'!$B$27)*(1-EXP(-'DGL 4'!$B$27*D319))+ ('DGL 4'!$P$17/'DGL 4'!$B$28)*(1-EXP(-'DGL 4'!$B$28*D319))</f>
        <v>6.1100323155853891E-6</v>
      </c>
      <c r="P319" s="21">
        <f>(O319+Systeme!$AA$20)/Systeme!$AA$17</f>
        <v>6.1100323155853891E-17</v>
      </c>
    </row>
    <row r="320" spans="1:16" x14ac:dyDescent="0.25">
      <c r="A320" s="4">
        <f t="shared" si="9"/>
        <v>318</v>
      </c>
      <c r="D320" s="19">
        <f>A320*0.001 *Systeme!$G$4</f>
        <v>159</v>
      </c>
      <c r="F320" s="8">
        <f>('DGL 4'!$P$3/'DGL 4'!$B$26)*(1-EXP(-'DGL 4'!$B$26*D320)) + ('DGL 4'!$P$4/'DGL 4'!$B$27)*(1-EXP(-'DGL 4'!$B$27*D320))+ ('DGL 4'!$P$5/'DGL 4'!$B$28)*(1-EXP(-'DGL 4'!$B$28*D320))</f>
        <v>-9.8039276666571862</v>
      </c>
      <c r="G320" s="21">
        <f>(F320+Systeme!$C$20)/Systeme!$C$17</f>
        <v>0.98039214466668567</v>
      </c>
      <c r="I320" s="8">
        <f>('DGL 4'!$P$7/'DGL 4'!$B$26)*(1-EXP(-'DGL 4'!$B$26*D320)) + ('DGL 4'!$P$8/'DGL 4'!$B$27)*(1-EXP(-'DGL 4'!$B$27*D320))+ ('DGL 4'!$P$9/'DGL 4'!$B$28)*(1-EXP(-'DGL 4'!$B$28*D320))</f>
        <v>9.803921438977504</v>
      </c>
      <c r="J320" s="21">
        <f>(I320+Systeme!$K$20)/Systeme!$K$17</f>
        <v>9.8039214389775038E-3</v>
      </c>
      <c r="L320" s="8">
        <f t="shared" si="8"/>
        <v>9.8039283848748231E-8</v>
      </c>
      <c r="M320" s="21">
        <f>(L320+Systeme!$S$20)/Systeme!$S$17</f>
        <v>9.8039283848748233E-11</v>
      </c>
      <c r="O320" s="8">
        <f>('DGL 4'!$P$15/'DGL 4'!$B$26)*(1-EXP(-'DGL 4'!$B$26*D320)) + ('DGL 4'!$P$16/'DGL 4'!$B$27)*(1-EXP(-'DGL 4'!$B$27*D320))+ ('DGL 4'!$P$17/'DGL 4'!$B$28)*(1-EXP(-'DGL 4'!$B$28*D320))</f>
        <v>6.1296403983204478E-6</v>
      </c>
      <c r="P320" s="21">
        <f>(O320+Systeme!$AA$20)/Systeme!$AA$17</f>
        <v>6.1296403983204478E-17</v>
      </c>
    </row>
    <row r="321" spans="1:16" x14ac:dyDescent="0.25">
      <c r="A321" s="4">
        <f t="shared" si="9"/>
        <v>319</v>
      </c>
      <c r="D321" s="19">
        <f>A321*0.001 *Systeme!$G$4</f>
        <v>159.5</v>
      </c>
      <c r="F321" s="8">
        <f>('DGL 4'!$P$3/'DGL 4'!$B$26)*(1-EXP(-'DGL 4'!$B$26*D321)) + ('DGL 4'!$P$4/'DGL 4'!$B$27)*(1-EXP(-'DGL 4'!$B$27*D321))+ ('DGL 4'!$P$5/'DGL 4'!$B$28)*(1-EXP(-'DGL 4'!$B$28*D321))</f>
        <v>-9.8039276858807956</v>
      </c>
      <c r="G321" s="21">
        <f>(F321+Systeme!$C$20)/Systeme!$C$17</f>
        <v>0.98039214462823843</v>
      </c>
      <c r="I321" s="8">
        <f>('DGL 4'!$P$7/'DGL 4'!$B$26)*(1-EXP(-'DGL 4'!$B$26*D321)) + ('DGL 4'!$P$8/'DGL 4'!$B$27)*(1-EXP(-'DGL 4'!$B$27*D321))+ ('DGL 4'!$P$9/'DGL 4'!$B$28)*(1-EXP(-'DGL 4'!$B$28*D321))</f>
        <v>9.8039214385930311</v>
      </c>
      <c r="J321" s="21">
        <f>(I321+Systeme!$K$20)/Systeme!$K$17</f>
        <v>9.8039214385930318E-3</v>
      </c>
      <c r="L321" s="8">
        <f t="shared" si="8"/>
        <v>9.8039283382664117E-8</v>
      </c>
      <c r="M321" s="21">
        <f>(L321+Systeme!$S$20)/Systeme!$S$17</f>
        <v>9.8039283382664115E-11</v>
      </c>
      <c r="O321" s="8">
        <f>('DGL 4'!$P$15/'DGL 4'!$B$26)*(1-EXP(-'DGL 4'!$B$26*D321)) + ('DGL 4'!$P$16/'DGL 4'!$B$27)*(1-EXP(-'DGL 4'!$B$27*D321))+ ('DGL 4'!$P$17/'DGL 4'!$B$28)*(1-EXP(-'DGL 4'!$B$28*D321))</f>
        <v>6.1492484810555056E-6</v>
      </c>
      <c r="P321" s="21">
        <f>(O321+Systeme!$AA$20)/Systeme!$AA$17</f>
        <v>6.1492484810555052E-17</v>
      </c>
    </row>
    <row r="322" spans="1:16" x14ac:dyDescent="0.25">
      <c r="A322" s="4">
        <f t="shared" si="9"/>
        <v>320</v>
      </c>
      <c r="D322" s="19">
        <f>A322*0.001 *Systeme!$G$4</f>
        <v>160</v>
      </c>
      <c r="F322" s="8">
        <f>('DGL 4'!$P$3/'DGL 4'!$B$26)*(1-EXP(-'DGL 4'!$B$26*D322)) + ('DGL 4'!$P$4/'DGL 4'!$B$27)*(1-EXP(-'DGL 4'!$B$27*D322))+ ('DGL 4'!$P$5/'DGL 4'!$B$28)*(1-EXP(-'DGL 4'!$B$28*D322))</f>
        <v>-9.8039277051044067</v>
      </c>
      <c r="G322" s="21">
        <f>(F322+Systeme!$C$20)/Systeme!$C$17</f>
        <v>0.98039214458979118</v>
      </c>
      <c r="I322" s="8">
        <f>('DGL 4'!$P$7/'DGL 4'!$B$26)*(1-EXP(-'DGL 4'!$B$26*D322)) + ('DGL 4'!$P$8/'DGL 4'!$B$27)*(1-EXP(-'DGL 4'!$B$27*D322))+ ('DGL 4'!$P$9/'DGL 4'!$B$28)*(1-EXP(-'DGL 4'!$B$28*D322))</f>
        <v>9.80392143820856</v>
      </c>
      <c r="J322" s="21">
        <f>(I322+Systeme!$K$20)/Systeme!$K$17</f>
        <v>9.8039214382085599E-3</v>
      </c>
      <c r="L322" s="8">
        <f t="shared" si="8"/>
        <v>9.8039282916580003E-8</v>
      </c>
      <c r="M322" s="21">
        <f>(L322+Systeme!$S$20)/Systeme!$S$17</f>
        <v>9.8039282916579996E-11</v>
      </c>
      <c r="O322" s="8">
        <f>('DGL 4'!$P$15/'DGL 4'!$B$26)*(1-EXP(-'DGL 4'!$B$26*D322)) + ('DGL 4'!$P$16/'DGL 4'!$B$27)*(1-EXP(-'DGL 4'!$B$27*D322))+ ('DGL 4'!$P$17/'DGL 4'!$B$28)*(1-EXP(-'DGL 4'!$B$28*D322))</f>
        <v>6.1688565637905634E-6</v>
      </c>
      <c r="P322" s="21">
        <f>(O322+Systeme!$AA$20)/Systeme!$AA$17</f>
        <v>6.1688565637905638E-17</v>
      </c>
    </row>
    <row r="323" spans="1:16" x14ac:dyDescent="0.25">
      <c r="A323" s="4">
        <f t="shared" si="9"/>
        <v>321</v>
      </c>
      <c r="D323" s="19">
        <f>A323*0.001 *Systeme!$G$4</f>
        <v>160.5</v>
      </c>
      <c r="F323" s="8">
        <f>('DGL 4'!$P$3/'DGL 4'!$B$26)*(1-EXP(-'DGL 4'!$B$26*D323)) + ('DGL 4'!$P$4/'DGL 4'!$B$27)*(1-EXP(-'DGL 4'!$B$27*D323))+ ('DGL 4'!$P$5/'DGL 4'!$B$28)*(1-EXP(-'DGL 4'!$B$28*D323))</f>
        <v>-9.8039277243280178</v>
      </c>
      <c r="G323" s="21">
        <f>(F323+Systeme!$C$20)/Systeme!$C$17</f>
        <v>0.98039214455134405</v>
      </c>
      <c r="I323" s="8">
        <f>('DGL 4'!$P$7/'DGL 4'!$B$26)*(1-EXP(-'DGL 4'!$B$26*D323)) + ('DGL 4'!$P$8/'DGL 4'!$B$27)*(1-EXP(-'DGL 4'!$B$27*D323))+ ('DGL 4'!$P$9/'DGL 4'!$B$28)*(1-EXP(-'DGL 4'!$B$28*D323))</f>
        <v>9.8039214378240871</v>
      </c>
      <c r="J323" s="21">
        <f>(I323+Systeme!$K$20)/Systeme!$K$17</f>
        <v>9.8039214378240879E-3</v>
      </c>
      <c r="L323" s="8">
        <f t="shared" si="8"/>
        <v>9.8039284226852728E-8</v>
      </c>
      <c r="M323" s="21">
        <f>(L323+Systeme!$S$20)/Systeme!$S$17</f>
        <v>9.8039284226852724E-11</v>
      </c>
      <c r="O323" s="8">
        <f>('DGL 4'!$P$15/'DGL 4'!$B$26)*(1-EXP(-'DGL 4'!$B$26*D323)) + ('DGL 4'!$P$16/'DGL 4'!$B$27)*(1-EXP(-'DGL 4'!$B$27*D323))+ ('DGL 4'!$P$17/'DGL 4'!$B$28)*(1-EXP(-'DGL 4'!$B$28*D323))</f>
        <v>6.1884646465256212E-6</v>
      </c>
      <c r="P323" s="21">
        <f>(O323+Systeme!$AA$20)/Systeme!$AA$17</f>
        <v>6.1884646465256212E-17</v>
      </c>
    </row>
    <row r="324" spans="1:16" x14ac:dyDescent="0.25">
      <c r="A324" s="4">
        <f t="shared" si="9"/>
        <v>322</v>
      </c>
      <c r="D324" s="19">
        <f>A324*0.001 *Systeme!$G$4</f>
        <v>161</v>
      </c>
      <c r="F324" s="8">
        <f>('DGL 4'!$P$3/'DGL 4'!$B$26)*(1-EXP(-'DGL 4'!$B$26*D324)) + ('DGL 4'!$P$4/'DGL 4'!$B$27)*(1-EXP(-'DGL 4'!$B$27*D324))+ ('DGL 4'!$P$5/'DGL 4'!$B$28)*(1-EXP(-'DGL 4'!$B$28*D324))</f>
        <v>-9.803927743551629</v>
      </c>
      <c r="G324" s="21">
        <f>(F324+Systeme!$C$20)/Systeme!$C$17</f>
        <v>0.98039214451289669</v>
      </c>
      <c r="I324" s="8">
        <f>('DGL 4'!$P$7/'DGL 4'!$B$26)*(1-EXP(-'DGL 4'!$B$26*D324)) + ('DGL 4'!$P$8/'DGL 4'!$B$27)*(1-EXP(-'DGL 4'!$B$27*D324))+ ('DGL 4'!$P$9/'DGL 4'!$B$28)*(1-EXP(-'DGL 4'!$B$28*D324))</f>
        <v>9.803921437439616</v>
      </c>
      <c r="J324" s="21">
        <f>(I324+Systeme!$K$20)/Systeme!$K$17</f>
        <v>9.8039214374396159E-3</v>
      </c>
      <c r="L324" s="8">
        <f t="shared" ref="L324:L387" si="10">-(F324+I324+O324)</f>
        <v>9.8039283760767766E-8</v>
      </c>
      <c r="M324" s="21">
        <f>(L324+Systeme!$S$20)/Systeme!$S$17</f>
        <v>9.8039283760767765E-11</v>
      </c>
      <c r="O324" s="8">
        <f>('DGL 4'!$P$15/'DGL 4'!$B$26)*(1-EXP(-'DGL 4'!$B$26*D324)) + ('DGL 4'!$P$16/'DGL 4'!$B$27)*(1-EXP(-'DGL 4'!$B$27*D324))+ ('DGL 4'!$P$17/'DGL 4'!$B$28)*(1-EXP(-'DGL 4'!$B$28*D324))</f>
        <v>6.2080727292606799E-6</v>
      </c>
      <c r="P324" s="21">
        <f>(O324+Systeme!$AA$20)/Systeme!$AA$17</f>
        <v>6.2080727292606799E-17</v>
      </c>
    </row>
    <row r="325" spans="1:16" x14ac:dyDescent="0.25">
      <c r="A325" s="4">
        <f t="shared" ref="A325:A388" si="11">A324+1</f>
        <v>323</v>
      </c>
      <c r="D325" s="19">
        <f>A325*0.001 *Systeme!$G$4</f>
        <v>161.5</v>
      </c>
      <c r="F325" s="8">
        <f>('DGL 4'!$P$3/'DGL 4'!$B$26)*(1-EXP(-'DGL 4'!$B$26*D325)) + ('DGL 4'!$P$4/'DGL 4'!$B$27)*(1-EXP(-'DGL 4'!$B$27*D325))+ ('DGL 4'!$P$5/'DGL 4'!$B$28)*(1-EXP(-'DGL 4'!$B$28*D325))</f>
        <v>-9.8039277627752384</v>
      </c>
      <c r="G325" s="21">
        <f>(F325+Systeme!$C$20)/Systeme!$C$17</f>
        <v>0.98039214447444956</v>
      </c>
      <c r="I325" s="8">
        <f>('DGL 4'!$P$7/'DGL 4'!$B$26)*(1-EXP(-'DGL 4'!$B$26*D325)) + ('DGL 4'!$P$8/'DGL 4'!$B$27)*(1-EXP(-'DGL 4'!$B$27*D325))+ ('DGL 4'!$P$9/'DGL 4'!$B$28)*(1-EXP(-'DGL 4'!$B$28*D325))</f>
        <v>9.8039214370551431</v>
      </c>
      <c r="J325" s="21">
        <f>(I325+Systeme!$K$20)/Systeme!$K$17</f>
        <v>9.8039214370551422E-3</v>
      </c>
      <c r="L325" s="8">
        <f t="shared" si="10"/>
        <v>9.8039283294683652E-8</v>
      </c>
      <c r="M325" s="21">
        <f>(L325+Systeme!$S$20)/Systeme!$S$17</f>
        <v>9.8039283294683647E-11</v>
      </c>
      <c r="O325" s="8">
        <f>('DGL 4'!$P$15/'DGL 4'!$B$26)*(1-EXP(-'DGL 4'!$B$26*D325)) + ('DGL 4'!$P$16/'DGL 4'!$B$27)*(1-EXP(-'DGL 4'!$B$27*D325))+ ('DGL 4'!$P$17/'DGL 4'!$B$28)*(1-EXP(-'DGL 4'!$B$28*D325))</f>
        <v>6.2276808119957377E-6</v>
      </c>
      <c r="P325" s="21">
        <f>(O325+Systeme!$AA$20)/Systeme!$AA$17</f>
        <v>6.2276808119957373E-17</v>
      </c>
    </row>
    <row r="326" spans="1:16" x14ac:dyDescent="0.25">
      <c r="A326" s="4">
        <f t="shared" si="11"/>
        <v>324</v>
      </c>
      <c r="D326" s="19">
        <f>A326*0.001 *Systeme!$G$4</f>
        <v>162</v>
      </c>
      <c r="F326" s="8">
        <f>('DGL 4'!$P$3/'DGL 4'!$B$26)*(1-EXP(-'DGL 4'!$B$26*D326)) + ('DGL 4'!$P$4/'DGL 4'!$B$27)*(1-EXP(-'DGL 4'!$B$27*D326))+ ('DGL 4'!$P$5/'DGL 4'!$B$28)*(1-EXP(-'DGL 4'!$B$28*D326))</f>
        <v>-9.8039277819988495</v>
      </c>
      <c r="G326" s="21">
        <f>(F326+Systeme!$C$20)/Systeme!$C$17</f>
        <v>0.98039214443600231</v>
      </c>
      <c r="I326" s="8">
        <f>('DGL 4'!$P$7/'DGL 4'!$B$26)*(1-EXP(-'DGL 4'!$B$26*D326)) + ('DGL 4'!$P$8/'DGL 4'!$B$27)*(1-EXP(-'DGL 4'!$B$27*D326))+ ('DGL 4'!$P$9/'DGL 4'!$B$28)*(1-EXP(-'DGL 4'!$B$28*D326))</f>
        <v>9.8039214366706702</v>
      </c>
      <c r="J326" s="21">
        <f>(I326+Systeme!$K$20)/Systeme!$K$17</f>
        <v>9.8039214366706703E-3</v>
      </c>
      <c r="L326" s="8">
        <f t="shared" si="10"/>
        <v>9.8039284604956377E-8</v>
      </c>
      <c r="M326" s="21">
        <f>(L326+Systeme!$S$20)/Systeme!$S$17</f>
        <v>9.8039284604956375E-11</v>
      </c>
      <c r="O326" s="8">
        <f>('DGL 4'!$P$15/'DGL 4'!$B$26)*(1-EXP(-'DGL 4'!$B$26*D326)) + ('DGL 4'!$P$16/'DGL 4'!$B$27)*(1-EXP(-'DGL 4'!$B$27*D326))+ ('DGL 4'!$P$17/'DGL 4'!$B$28)*(1-EXP(-'DGL 4'!$B$28*D326))</f>
        <v>6.2472888947307955E-6</v>
      </c>
      <c r="P326" s="21">
        <f>(O326+Systeme!$AA$20)/Systeme!$AA$17</f>
        <v>6.2472888947307959E-17</v>
      </c>
    </row>
    <row r="327" spans="1:16" x14ac:dyDescent="0.25">
      <c r="A327" s="4">
        <f t="shared" si="11"/>
        <v>325</v>
      </c>
      <c r="D327" s="19">
        <f>A327*0.001 *Systeme!$G$4</f>
        <v>162.5</v>
      </c>
      <c r="F327" s="8">
        <f>('DGL 4'!$P$3/'DGL 4'!$B$26)*(1-EXP(-'DGL 4'!$B$26*D327)) + ('DGL 4'!$P$4/'DGL 4'!$B$27)*(1-EXP(-'DGL 4'!$B$27*D327))+ ('DGL 4'!$P$5/'DGL 4'!$B$28)*(1-EXP(-'DGL 4'!$B$28*D327))</f>
        <v>-9.8039278012224607</v>
      </c>
      <c r="G327" s="21">
        <f>(F327+Systeme!$C$20)/Systeme!$C$17</f>
        <v>0.98039214439755507</v>
      </c>
      <c r="I327" s="8">
        <f>('DGL 4'!$P$7/'DGL 4'!$B$26)*(1-EXP(-'DGL 4'!$B$26*D327)) + ('DGL 4'!$P$8/'DGL 4'!$B$27)*(1-EXP(-'DGL 4'!$B$27*D327))+ ('DGL 4'!$P$9/'DGL 4'!$B$28)*(1-EXP(-'DGL 4'!$B$28*D327))</f>
        <v>9.8039214362861991</v>
      </c>
      <c r="J327" s="21">
        <f>(I327+Systeme!$K$20)/Systeme!$K$17</f>
        <v>9.8039214362861983E-3</v>
      </c>
      <c r="L327" s="8">
        <f t="shared" si="10"/>
        <v>9.8039284138872263E-8</v>
      </c>
      <c r="M327" s="21">
        <f>(L327+Systeme!$S$20)/Systeme!$S$17</f>
        <v>9.8039284138872256E-11</v>
      </c>
      <c r="O327" s="8">
        <f>('DGL 4'!$P$15/'DGL 4'!$B$26)*(1-EXP(-'DGL 4'!$B$26*D327)) + ('DGL 4'!$P$16/'DGL 4'!$B$27)*(1-EXP(-'DGL 4'!$B$27*D327))+ ('DGL 4'!$P$17/'DGL 4'!$B$28)*(1-EXP(-'DGL 4'!$B$28*D327))</f>
        <v>6.2668969774658533E-6</v>
      </c>
      <c r="P327" s="21">
        <f>(O327+Systeme!$AA$20)/Systeme!$AA$17</f>
        <v>6.2668969774658533E-17</v>
      </c>
    </row>
    <row r="328" spans="1:16" x14ac:dyDescent="0.25">
      <c r="A328" s="4">
        <f t="shared" si="11"/>
        <v>326</v>
      </c>
      <c r="D328" s="19">
        <f>A328*0.001 *Systeme!$G$4</f>
        <v>163</v>
      </c>
      <c r="F328" s="8">
        <f>('DGL 4'!$P$3/'DGL 4'!$B$26)*(1-EXP(-'DGL 4'!$B$26*D328)) + ('DGL 4'!$P$4/'DGL 4'!$B$27)*(1-EXP(-'DGL 4'!$B$27*D328))+ ('DGL 4'!$P$5/'DGL 4'!$B$28)*(1-EXP(-'DGL 4'!$B$28*D328))</f>
        <v>-9.8039278204460718</v>
      </c>
      <c r="G328" s="21">
        <f>(F328+Systeme!$C$20)/Systeme!$C$17</f>
        <v>0.98039214435910782</v>
      </c>
      <c r="I328" s="8">
        <f>('DGL 4'!$P$7/'DGL 4'!$B$26)*(1-EXP(-'DGL 4'!$B$26*D328)) + ('DGL 4'!$P$8/'DGL 4'!$B$27)*(1-EXP(-'DGL 4'!$B$27*D328))+ ('DGL 4'!$P$9/'DGL 4'!$B$28)*(1-EXP(-'DGL 4'!$B$28*D328))</f>
        <v>9.8039214359017262</v>
      </c>
      <c r="J328" s="21">
        <f>(I328+Systeme!$K$20)/Systeme!$K$17</f>
        <v>9.8039214359017263E-3</v>
      </c>
      <c r="L328" s="8">
        <f t="shared" si="10"/>
        <v>9.803928544914414E-8</v>
      </c>
      <c r="M328" s="21">
        <f>(L328+Systeme!$S$20)/Systeme!$S$17</f>
        <v>9.8039285449144144E-11</v>
      </c>
      <c r="O328" s="8">
        <f>('DGL 4'!$P$15/'DGL 4'!$B$26)*(1-EXP(-'DGL 4'!$B$26*D328)) + ('DGL 4'!$P$16/'DGL 4'!$B$27)*(1-EXP(-'DGL 4'!$B$27*D328))+ ('DGL 4'!$P$17/'DGL 4'!$B$28)*(1-EXP(-'DGL 4'!$B$28*D328))</f>
        <v>6.286505060200912E-6</v>
      </c>
      <c r="P328" s="21">
        <f>(O328+Systeme!$AA$20)/Systeme!$AA$17</f>
        <v>6.286505060200912E-17</v>
      </c>
    </row>
    <row r="329" spans="1:16" x14ac:dyDescent="0.25">
      <c r="A329" s="4">
        <f t="shared" si="11"/>
        <v>327</v>
      </c>
      <c r="D329" s="19">
        <f>A329*0.001 *Systeme!$G$4</f>
        <v>163.5</v>
      </c>
      <c r="F329" s="8">
        <f>('DGL 4'!$P$3/'DGL 4'!$B$26)*(1-EXP(-'DGL 4'!$B$26*D329)) + ('DGL 4'!$P$4/'DGL 4'!$B$27)*(1-EXP(-'DGL 4'!$B$27*D329))+ ('DGL 4'!$P$5/'DGL 4'!$B$28)*(1-EXP(-'DGL 4'!$B$28*D329))</f>
        <v>-9.8039278396696812</v>
      </c>
      <c r="G329" s="21">
        <f>(F329+Systeme!$C$20)/Systeme!$C$17</f>
        <v>0.98039214432066069</v>
      </c>
      <c r="I329" s="8">
        <f>('DGL 4'!$P$7/'DGL 4'!$B$26)*(1-EXP(-'DGL 4'!$B$26*D329)) + ('DGL 4'!$P$8/'DGL 4'!$B$27)*(1-EXP(-'DGL 4'!$B$27*D329))+ ('DGL 4'!$P$9/'DGL 4'!$B$28)*(1-EXP(-'DGL 4'!$B$28*D329))</f>
        <v>9.803921435517255</v>
      </c>
      <c r="J329" s="21">
        <f>(I329+Systeme!$K$20)/Systeme!$K$17</f>
        <v>9.8039214355172544E-3</v>
      </c>
      <c r="L329" s="8">
        <f t="shared" si="10"/>
        <v>9.8039283206703187E-8</v>
      </c>
      <c r="M329" s="21">
        <f>(L329+Systeme!$S$20)/Systeme!$S$17</f>
        <v>9.8039283206703192E-11</v>
      </c>
      <c r="O329" s="8">
        <f>('DGL 4'!$P$15/'DGL 4'!$B$26)*(1-EXP(-'DGL 4'!$B$26*D329)) + ('DGL 4'!$P$16/'DGL 4'!$B$27)*(1-EXP(-'DGL 4'!$B$27*D329))+ ('DGL 4'!$P$17/'DGL 4'!$B$28)*(1-EXP(-'DGL 4'!$B$28*D329))</f>
        <v>6.3061131429359698E-6</v>
      </c>
      <c r="P329" s="21">
        <f>(O329+Systeme!$AA$20)/Systeme!$AA$17</f>
        <v>6.3061131429359694E-17</v>
      </c>
    </row>
    <row r="330" spans="1:16" x14ac:dyDescent="0.25">
      <c r="A330" s="4">
        <f t="shared" si="11"/>
        <v>328</v>
      </c>
      <c r="D330" s="19">
        <f>A330*0.001 *Systeme!$G$4</f>
        <v>164</v>
      </c>
      <c r="F330" s="8">
        <f>('DGL 4'!$P$3/'DGL 4'!$B$26)*(1-EXP(-'DGL 4'!$B$26*D330)) + ('DGL 4'!$P$4/'DGL 4'!$B$27)*(1-EXP(-'DGL 4'!$B$27*D330))+ ('DGL 4'!$P$5/'DGL 4'!$B$28)*(1-EXP(-'DGL 4'!$B$28*D330))</f>
        <v>-9.8039278588932923</v>
      </c>
      <c r="G330" s="21">
        <f>(F330+Systeme!$C$20)/Systeme!$C$17</f>
        <v>0.98039214428221344</v>
      </c>
      <c r="I330" s="8">
        <f>('DGL 4'!$P$7/'DGL 4'!$B$26)*(1-EXP(-'DGL 4'!$B$26*D330)) + ('DGL 4'!$P$8/'DGL 4'!$B$27)*(1-EXP(-'DGL 4'!$B$27*D330))+ ('DGL 4'!$P$9/'DGL 4'!$B$28)*(1-EXP(-'DGL 4'!$B$28*D330))</f>
        <v>9.8039214351327821</v>
      </c>
      <c r="J330" s="21">
        <f>(I330+Systeme!$K$20)/Systeme!$K$17</f>
        <v>9.8039214351327824E-3</v>
      </c>
      <c r="L330" s="8">
        <f t="shared" si="10"/>
        <v>9.8039284516975912E-8</v>
      </c>
      <c r="M330" s="21">
        <f>(L330+Systeme!$S$20)/Systeme!$S$17</f>
        <v>9.8039284516975907E-11</v>
      </c>
      <c r="O330" s="8">
        <f>('DGL 4'!$P$15/'DGL 4'!$B$26)*(1-EXP(-'DGL 4'!$B$26*D330)) + ('DGL 4'!$P$16/'DGL 4'!$B$27)*(1-EXP(-'DGL 4'!$B$27*D330))+ ('DGL 4'!$P$17/'DGL 4'!$B$28)*(1-EXP(-'DGL 4'!$B$28*D330))</f>
        <v>6.3257212256710276E-6</v>
      </c>
      <c r="P330" s="21">
        <f>(O330+Systeme!$AA$20)/Systeme!$AA$17</f>
        <v>6.3257212256710281E-17</v>
      </c>
    </row>
    <row r="331" spans="1:16" x14ac:dyDescent="0.25">
      <c r="A331" s="4">
        <f t="shared" si="11"/>
        <v>329</v>
      </c>
      <c r="D331" s="19">
        <f>A331*0.001 *Systeme!$G$4</f>
        <v>164.5</v>
      </c>
      <c r="F331" s="8">
        <f>('DGL 4'!$P$3/'DGL 4'!$B$26)*(1-EXP(-'DGL 4'!$B$26*D331)) + ('DGL 4'!$P$4/'DGL 4'!$B$27)*(1-EXP(-'DGL 4'!$B$27*D331))+ ('DGL 4'!$P$5/'DGL 4'!$B$28)*(1-EXP(-'DGL 4'!$B$28*D331))</f>
        <v>-9.8039278781169035</v>
      </c>
      <c r="G331" s="21">
        <f>(F331+Systeme!$C$20)/Systeme!$C$17</f>
        <v>0.98039214424376619</v>
      </c>
      <c r="I331" s="8">
        <f>('DGL 4'!$P$7/'DGL 4'!$B$26)*(1-EXP(-'DGL 4'!$B$26*D331)) + ('DGL 4'!$P$8/'DGL 4'!$B$27)*(1-EXP(-'DGL 4'!$B$27*D331))+ ('DGL 4'!$P$9/'DGL 4'!$B$28)*(1-EXP(-'DGL 4'!$B$28*D331))</f>
        <v>9.8039214347483092</v>
      </c>
      <c r="J331" s="21">
        <f>(I331+Systeme!$K$20)/Systeme!$K$17</f>
        <v>9.8039214347483087E-3</v>
      </c>
      <c r="L331" s="8">
        <f t="shared" si="10"/>
        <v>9.8039285827248637E-8</v>
      </c>
      <c r="M331" s="21">
        <f>(L331+Systeme!$S$20)/Systeme!$S$17</f>
        <v>9.8039285827248634E-11</v>
      </c>
      <c r="O331" s="8">
        <f>('DGL 4'!$P$15/'DGL 4'!$B$26)*(1-EXP(-'DGL 4'!$B$26*D331)) + ('DGL 4'!$P$16/'DGL 4'!$B$27)*(1-EXP(-'DGL 4'!$B$27*D331))+ ('DGL 4'!$P$17/'DGL 4'!$B$28)*(1-EXP(-'DGL 4'!$B$28*D331))</f>
        <v>6.3453293084060854E-6</v>
      </c>
      <c r="P331" s="21">
        <f>(O331+Systeme!$AA$20)/Systeme!$AA$17</f>
        <v>6.3453293084060855E-17</v>
      </c>
    </row>
    <row r="332" spans="1:16" x14ac:dyDescent="0.25">
      <c r="A332" s="4">
        <f t="shared" si="11"/>
        <v>330</v>
      </c>
      <c r="D332" s="19">
        <f>A332*0.001 *Systeme!$G$4</f>
        <v>165</v>
      </c>
      <c r="F332" s="8">
        <f>('DGL 4'!$P$3/'DGL 4'!$B$26)*(1-EXP(-'DGL 4'!$B$26*D332)) + ('DGL 4'!$P$4/'DGL 4'!$B$27)*(1-EXP(-'DGL 4'!$B$27*D332))+ ('DGL 4'!$P$5/'DGL 4'!$B$28)*(1-EXP(-'DGL 4'!$B$28*D332))</f>
        <v>-9.8039278973405146</v>
      </c>
      <c r="G332" s="21">
        <f>(F332+Systeme!$C$20)/Systeme!$C$17</f>
        <v>0.98039214420531906</v>
      </c>
      <c r="I332" s="8">
        <f>('DGL 4'!$P$7/'DGL 4'!$B$26)*(1-EXP(-'DGL 4'!$B$26*D332)) + ('DGL 4'!$P$8/'DGL 4'!$B$27)*(1-EXP(-'DGL 4'!$B$27*D332))+ ('DGL 4'!$P$9/'DGL 4'!$B$28)*(1-EXP(-'DGL 4'!$B$28*D332))</f>
        <v>9.8039214343638381</v>
      </c>
      <c r="J332" s="21">
        <f>(I332+Systeme!$K$20)/Systeme!$K$17</f>
        <v>9.8039214343638385E-3</v>
      </c>
      <c r="L332" s="8">
        <f t="shared" si="10"/>
        <v>9.8039285361163675E-8</v>
      </c>
      <c r="M332" s="21">
        <f>(L332+Systeme!$S$20)/Systeme!$S$17</f>
        <v>9.8039285361163676E-11</v>
      </c>
      <c r="O332" s="8">
        <f>('DGL 4'!$P$15/'DGL 4'!$B$26)*(1-EXP(-'DGL 4'!$B$26*D332)) + ('DGL 4'!$P$16/'DGL 4'!$B$27)*(1-EXP(-'DGL 4'!$B$27*D332))+ ('DGL 4'!$P$17/'DGL 4'!$B$28)*(1-EXP(-'DGL 4'!$B$28*D332))</f>
        <v>6.3649373911411441E-6</v>
      </c>
      <c r="P332" s="21">
        <f>(O332+Systeme!$AA$20)/Systeme!$AA$17</f>
        <v>6.3649373911411441E-17</v>
      </c>
    </row>
    <row r="333" spans="1:16" x14ac:dyDescent="0.25">
      <c r="A333" s="4">
        <f t="shared" si="11"/>
        <v>331</v>
      </c>
      <c r="D333" s="19">
        <f>A333*0.001 *Systeme!$G$4</f>
        <v>165.5</v>
      </c>
      <c r="F333" s="8">
        <f>('DGL 4'!$P$3/'DGL 4'!$B$26)*(1-EXP(-'DGL 4'!$B$26*D333)) + ('DGL 4'!$P$4/'DGL 4'!$B$27)*(1-EXP(-'DGL 4'!$B$27*D333))+ ('DGL 4'!$P$5/'DGL 4'!$B$28)*(1-EXP(-'DGL 4'!$B$28*D333))</f>
        <v>-9.803927916564124</v>
      </c>
      <c r="G333" s="21">
        <f>(F333+Systeme!$C$20)/Systeme!$C$17</f>
        <v>0.9803921441668717</v>
      </c>
      <c r="I333" s="8">
        <f>('DGL 4'!$P$7/'DGL 4'!$B$26)*(1-EXP(-'DGL 4'!$B$26*D333)) + ('DGL 4'!$P$8/'DGL 4'!$B$27)*(1-EXP(-'DGL 4'!$B$27*D333))+ ('DGL 4'!$P$9/'DGL 4'!$B$28)*(1-EXP(-'DGL 4'!$B$28*D333))</f>
        <v>9.8039214339793652</v>
      </c>
      <c r="J333" s="21">
        <f>(I333+Systeme!$K$20)/Systeme!$K$17</f>
        <v>9.8039214339793648E-3</v>
      </c>
      <c r="L333" s="8">
        <f t="shared" si="10"/>
        <v>9.8039284895079561E-8</v>
      </c>
      <c r="M333" s="21">
        <f>(L333+Systeme!$S$20)/Systeme!$S$17</f>
        <v>9.8039284895079557E-11</v>
      </c>
      <c r="O333" s="8">
        <f>('DGL 4'!$P$15/'DGL 4'!$B$26)*(1-EXP(-'DGL 4'!$B$26*D333)) + ('DGL 4'!$P$16/'DGL 4'!$B$27)*(1-EXP(-'DGL 4'!$B$27*D333))+ ('DGL 4'!$P$17/'DGL 4'!$B$28)*(1-EXP(-'DGL 4'!$B$28*D333))</f>
        <v>6.3845454738762019E-6</v>
      </c>
      <c r="P333" s="21">
        <f>(O333+Systeme!$AA$20)/Systeme!$AA$17</f>
        <v>6.3845454738762015E-17</v>
      </c>
    </row>
    <row r="334" spans="1:16" x14ac:dyDescent="0.25">
      <c r="A334" s="4">
        <f t="shared" si="11"/>
        <v>332</v>
      </c>
      <c r="D334" s="19">
        <f>A334*0.001 *Systeme!$G$4</f>
        <v>166</v>
      </c>
      <c r="F334" s="8">
        <f>('DGL 4'!$P$3/'DGL 4'!$B$26)*(1-EXP(-'DGL 4'!$B$26*D334)) + ('DGL 4'!$P$4/'DGL 4'!$B$27)*(1-EXP(-'DGL 4'!$B$27*D334))+ ('DGL 4'!$P$5/'DGL 4'!$B$28)*(1-EXP(-'DGL 4'!$B$28*D334))</f>
        <v>-9.8039279357877351</v>
      </c>
      <c r="G334" s="21">
        <f>(F334+Systeme!$C$20)/Systeme!$C$17</f>
        <v>0.98039214412842457</v>
      </c>
      <c r="I334" s="8">
        <f>('DGL 4'!$P$7/'DGL 4'!$B$26)*(1-EXP(-'DGL 4'!$B$26*D334)) + ('DGL 4'!$P$8/'DGL 4'!$B$27)*(1-EXP(-'DGL 4'!$B$27*D334))+ ('DGL 4'!$P$9/'DGL 4'!$B$28)*(1-EXP(-'DGL 4'!$B$28*D334))</f>
        <v>9.8039214335948923</v>
      </c>
      <c r="J334" s="21">
        <f>(I334+Systeme!$K$20)/Systeme!$K$17</f>
        <v>9.8039214335948928E-3</v>
      </c>
      <c r="L334" s="8">
        <f t="shared" si="10"/>
        <v>9.8039286205352286E-8</v>
      </c>
      <c r="M334" s="21">
        <f>(L334+Systeme!$S$20)/Systeme!$S$17</f>
        <v>9.8039286205352285E-11</v>
      </c>
      <c r="O334" s="8">
        <f>('DGL 4'!$P$15/'DGL 4'!$B$26)*(1-EXP(-'DGL 4'!$B$26*D334)) + ('DGL 4'!$P$16/'DGL 4'!$B$27)*(1-EXP(-'DGL 4'!$B$27*D334))+ ('DGL 4'!$P$17/'DGL 4'!$B$28)*(1-EXP(-'DGL 4'!$B$28*D334))</f>
        <v>6.4041535566112597E-6</v>
      </c>
      <c r="P334" s="21">
        <f>(O334+Systeme!$AA$20)/Systeme!$AA$17</f>
        <v>6.4041535566112602E-17</v>
      </c>
    </row>
    <row r="335" spans="1:16" x14ac:dyDescent="0.25">
      <c r="A335" s="4">
        <f t="shared" si="11"/>
        <v>333</v>
      </c>
      <c r="D335" s="19">
        <f>A335*0.001 *Systeme!$G$4</f>
        <v>166.5</v>
      </c>
      <c r="F335" s="8">
        <f>('DGL 4'!$P$3/'DGL 4'!$B$26)*(1-EXP(-'DGL 4'!$B$26*D335)) + ('DGL 4'!$P$4/'DGL 4'!$B$27)*(1-EXP(-'DGL 4'!$B$27*D335))+ ('DGL 4'!$P$5/'DGL 4'!$B$28)*(1-EXP(-'DGL 4'!$B$28*D335))</f>
        <v>-9.8039279550113463</v>
      </c>
      <c r="G335" s="21">
        <f>(F335+Systeme!$C$20)/Systeme!$C$17</f>
        <v>0.98039214408997732</v>
      </c>
      <c r="I335" s="8">
        <f>('DGL 4'!$P$7/'DGL 4'!$B$26)*(1-EXP(-'DGL 4'!$B$26*D335)) + ('DGL 4'!$P$8/'DGL 4'!$B$27)*(1-EXP(-'DGL 4'!$B$27*D335))+ ('DGL 4'!$P$9/'DGL 4'!$B$28)*(1-EXP(-'DGL 4'!$B$28*D335))</f>
        <v>9.8039214332104212</v>
      </c>
      <c r="J335" s="21">
        <f>(I335+Systeme!$K$20)/Systeme!$K$17</f>
        <v>9.8039214332104208E-3</v>
      </c>
      <c r="L335" s="8">
        <f t="shared" si="10"/>
        <v>9.8039285739267324E-8</v>
      </c>
      <c r="M335" s="21">
        <f>(L335+Systeme!$S$20)/Systeme!$S$17</f>
        <v>9.8039285739267326E-11</v>
      </c>
      <c r="O335" s="8">
        <f>('DGL 4'!$P$15/'DGL 4'!$B$26)*(1-EXP(-'DGL 4'!$B$26*D335)) + ('DGL 4'!$P$16/'DGL 4'!$B$27)*(1-EXP(-'DGL 4'!$B$27*D335))+ ('DGL 4'!$P$17/'DGL 4'!$B$28)*(1-EXP(-'DGL 4'!$B$28*D335))</f>
        <v>6.4237616393463184E-6</v>
      </c>
      <c r="P335" s="21">
        <f>(O335+Systeme!$AA$20)/Systeme!$AA$17</f>
        <v>6.4237616393463188E-17</v>
      </c>
    </row>
    <row r="336" spans="1:16" x14ac:dyDescent="0.25">
      <c r="A336" s="4">
        <f t="shared" si="11"/>
        <v>334</v>
      </c>
      <c r="D336" s="19">
        <f>A336*0.001 *Systeme!$G$4</f>
        <v>167</v>
      </c>
      <c r="F336" s="8">
        <f>('DGL 4'!$P$3/'DGL 4'!$B$26)*(1-EXP(-'DGL 4'!$B$26*D336)) + ('DGL 4'!$P$4/'DGL 4'!$B$27)*(1-EXP(-'DGL 4'!$B$27*D336))+ ('DGL 4'!$P$5/'DGL 4'!$B$28)*(1-EXP(-'DGL 4'!$B$28*D336))</f>
        <v>-9.8039279742349574</v>
      </c>
      <c r="G336" s="21">
        <f>(F336+Systeme!$C$20)/Systeme!$C$17</f>
        <v>0.98039214405153008</v>
      </c>
      <c r="I336" s="8">
        <f>('DGL 4'!$P$7/'DGL 4'!$B$26)*(1-EXP(-'DGL 4'!$B$26*D336)) + ('DGL 4'!$P$8/'DGL 4'!$B$27)*(1-EXP(-'DGL 4'!$B$27*D336))+ ('DGL 4'!$P$9/'DGL 4'!$B$28)*(1-EXP(-'DGL 4'!$B$28*D336))</f>
        <v>9.8039214328259483</v>
      </c>
      <c r="J336" s="21">
        <f>(I336+Systeme!$K$20)/Systeme!$K$17</f>
        <v>9.8039214328259489E-3</v>
      </c>
      <c r="L336" s="8">
        <f t="shared" si="10"/>
        <v>9.8039287049540049E-8</v>
      </c>
      <c r="M336" s="21">
        <f>(L336+Systeme!$S$20)/Systeme!$S$17</f>
        <v>9.8039287049540054E-11</v>
      </c>
      <c r="O336" s="8">
        <f>('DGL 4'!$P$15/'DGL 4'!$B$26)*(1-EXP(-'DGL 4'!$B$26*D336)) + ('DGL 4'!$P$16/'DGL 4'!$B$27)*(1-EXP(-'DGL 4'!$B$27*D336))+ ('DGL 4'!$P$17/'DGL 4'!$B$28)*(1-EXP(-'DGL 4'!$B$28*D336))</f>
        <v>6.4433697220813762E-6</v>
      </c>
      <c r="P336" s="21">
        <f>(O336+Systeme!$AA$20)/Systeme!$AA$17</f>
        <v>6.4433697220813762E-17</v>
      </c>
    </row>
    <row r="337" spans="1:16" x14ac:dyDescent="0.25">
      <c r="A337" s="4">
        <f t="shared" si="11"/>
        <v>335</v>
      </c>
      <c r="D337" s="19">
        <f>A337*0.001 *Systeme!$G$4</f>
        <v>167.5</v>
      </c>
      <c r="F337" s="8">
        <f>('DGL 4'!$P$3/'DGL 4'!$B$26)*(1-EXP(-'DGL 4'!$B$26*D337)) + ('DGL 4'!$P$4/'DGL 4'!$B$27)*(1-EXP(-'DGL 4'!$B$27*D337))+ ('DGL 4'!$P$5/'DGL 4'!$B$28)*(1-EXP(-'DGL 4'!$B$28*D337))</f>
        <v>-9.8039279934585686</v>
      </c>
      <c r="G337" s="21">
        <f>(F337+Systeme!$C$20)/Systeme!$C$17</f>
        <v>0.98039214401308283</v>
      </c>
      <c r="I337" s="8">
        <f>('DGL 4'!$P$7/'DGL 4'!$B$26)*(1-EXP(-'DGL 4'!$B$26*D337)) + ('DGL 4'!$P$8/'DGL 4'!$B$27)*(1-EXP(-'DGL 4'!$B$27*D337))+ ('DGL 4'!$P$9/'DGL 4'!$B$28)*(1-EXP(-'DGL 4'!$B$28*D337))</f>
        <v>9.8039214324414772</v>
      </c>
      <c r="J337" s="21">
        <f>(I337+Systeme!$K$20)/Systeme!$K$17</f>
        <v>9.8039214324414769E-3</v>
      </c>
      <c r="L337" s="8">
        <f t="shared" si="10"/>
        <v>9.8039286583455935E-8</v>
      </c>
      <c r="M337" s="21">
        <f>(L337+Systeme!$S$20)/Systeme!$S$17</f>
        <v>9.8039286583455935E-11</v>
      </c>
      <c r="O337" s="8">
        <f>('DGL 4'!$P$15/'DGL 4'!$B$26)*(1-EXP(-'DGL 4'!$B$26*D337)) + ('DGL 4'!$P$16/'DGL 4'!$B$27)*(1-EXP(-'DGL 4'!$B$27*D337))+ ('DGL 4'!$P$17/'DGL 4'!$B$28)*(1-EXP(-'DGL 4'!$B$28*D337))</f>
        <v>6.462977804816434E-6</v>
      </c>
      <c r="P337" s="21">
        <f>(O337+Systeme!$AA$20)/Systeme!$AA$17</f>
        <v>6.4629778048164336E-17</v>
      </c>
    </row>
    <row r="338" spans="1:16" x14ac:dyDescent="0.25">
      <c r="A338" s="4">
        <f t="shared" si="11"/>
        <v>336</v>
      </c>
      <c r="D338" s="19">
        <f>A338*0.001 *Systeme!$G$4</f>
        <v>168</v>
      </c>
      <c r="F338" s="8">
        <f>('DGL 4'!$P$3/'DGL 4'!$B$26)*(1-EXP(-'DGL 4'!$B$26*D338)) + ('DGL 4'!$P$4/'DGL 4'!$B$27)*(1-EXP(-'DGL 4'!$B$27*D338))+ ('DGL 4'!$P$5/'DGL 4'!$B$28)*(1-EXP(-'DGL 4'!$B$28*D338))</f>
        <v>-9.803928012682178</v>
      </c>
      <c r="G338" s="21">
        <f>(F338+Systeme!$C$20)/Systeme!$C$17</f>
        <v>0.9803921439746357</v>
      </c>
      <c r="I338" s="8">
        <f>('DGL 4'!$P$7/'DGL 4'!$B$26)*(1-EXP(-'DGL 4'!$B$26*D338)) + ('DGL 4'!$P$8/'DGL 4'!$B$27)*(1-EXP(-'DGL 4'!$B$27*D338))+ ('DGL 4'!$P$9/'DGL 4'!$B$28)*(1-EXP(-'DGL 4'!$B$28*D338))</f>
        <v>9.8039214320570043</v>
      </c>
      <c r="J338" s="21">
        <f>(I338+Systeme!$K$20)/Systeme!$K$17</f>
        <v>9.8039214320570049E-3</v>
      </c>
      <c r="L338" s="8">
        <f t="shared" si="10"/>
        <v>9.8039286117371821E-8</v>
      </c>
      <c r="M338" s="21">
        <f>(L338+Systeme!$S$20)/Systeme!$S$17</f>
        <v>9.8039286117371817E-11</v>
      </c>
      <c r="O338" s="8">
        <f>('DGL 4'!$P$15/'DGL 4'!$B$26)*(1-EXP(-'DGL 4'!$B$26*D338)) + ('DGL 4'!$P$16/'DGL 4'!$B$27)*(1-EXP(-'DGL 4'!$B$27*D338))+ ('DGL 4'!$P$17/'DGL 4'!$B$28)*(1-EXP(-'DGL 4'!$B$28*D338))</f>
        <v>6.4825858875514919E-6</v>
      </c>
      <c r="P338" s="21">
        <f>(O338+Systeme!$AA$20)/Systeme!$AA$17</f>
        <v>6.4825858875514923E-17</v>
      </c>
    </row>
    <row r="339" spans="1:16" x14ac:dyDescent="0.25">
      <c r="A339" s="4">
        <f t="shared" si="11"/>
        <v>337</v>
      </c>
      <c r="D339" s="19">
        <f>A339*0.001 *Systeme!$G$4</f>
        <v>168.5</v>
      </c>
      <c r="F339" s="8">
        <f>('DGL 4'!$P$3/'DGL 4'!$B$26)*(1-EXP(-'DGL 4'!$B$26*D339)) + ('DGL 4'!$P$4/'DGL 4'!$B$27)*(1-EXP(-'DGL 4'!$B$27*D339))+ ('DGL 4'!$P$5/'DGL 4'!$B$28)*(1-EXP(-'DGL 4'!$B$28*D339))</f>
        <v>-9.8039280319057891</v>
      </c>
      <c r="G339" s="21">
        <f>(F339+Systeme!$C$20)/Systeme!$C$17</f>
        <v>0.98039214393618845</v>
      </c>
      <c r="I339" s="8">
        <f>('DGL 4'!$P$7/'DGL 4'!$B$26)*(1-EXP(-'DGL 4'!$B$26*D339)) + ('DGL 4'!$P$8/'DGL 4'!$B$27)*(1-EXP(-'DGL 4'!$B$27*D339))+ ('DGL 4'!$P$9/'DGL 4'!$B$28)*(1-EXP(-'DGL 4'!$B$28*D339))</f>
        <v>9.8039214316725314</v>
      </c>
      <c r="J339" s="21">
        <f>(I339+Systeme!$K$20)/Systeme!$K$17</f>
        <v>9.8039214316725312E-3</v>
      </c>
      <c r="L339" s="8">
        <f t="shared" si="10"/>
        <v>9.8039287427643699E-8</v>
      </c>
      <c r="M339" s="21">
        <f>(L339+Systeme!$S$20)/Systeme!$S$17</f>
        <v>9.8039287427643704E-11</v>
      </c>
      <c r="O339" s="8">
        <f>('DGL 4'!$P$15/'DGL 4'!$B$26)*(1-EXP(-'DGL 4'!$B$26*D339)) + ('DGL 4'!$P$16/'DGL 4'!$B$27)*(1-EXP(-'DGL 4'!$B$27*D339))+ ('DGL 4'!$P$17/'DGL 4'!$B$28)*(1-EXP(-'DGL 4'!$B$28*D339))</f>
        <v>6.5021939702865505E-6</v>
      </c>
      <c r="P339" s="21">
        <f>(O339+Systeme!$AA$20)/Systeme!$AA$17</f>
        <v>6.5021939702865509E-17</v>
      </c>
    </row>
    <row r="340" spans="1:16" x14ac:dyDescent="0.25">
      <c r="A340" s="4">
        <f t="shared" si="11"/>
        <v>338</v>
      </c>
      <c r="D340" s="19">
        <f>A340*0.001 *Systeme!$G$4</f>
        <v>169</v>
      </c>
      <c r="F340" s="8">
        <f>('DGL 4'!$P$3/'DGL 4'!$B$26)*(1-EXP(-'DGL 4'!$B$26*D340)) + ('DGL 4'!$P$4/'DGL 4'!$B$27)*(1-EXP(-'DGL 4'!$B$27*D340))+ ('DGL 4'!$P$5/'DGL 4'!$B$28)*(1-EXP(-'DGL 4'!$B$28*D340))</f>
        <v>-9.8039280511294002</v>
      </c>
      <c r="G340" s="21">
        <f>(F340+Systeme!$C$20)/Systeme!$C$17</f>
        <v>0.98039214389774121</v>
      </c>
      <c r="I340" s="8">
        <f>('DGL 4'!$P$7/'DGL 4'!$B$26)*(1-EXP(-'DGL 4'!$B$26*D340)) + ('DGL 4'!$P$8/'DGL 4'!$B$27)*(1-EXP(-'DGL 4'!$B$27*D340))+ ('DGL 4'!$P$9/'DGL 4'!$B$28)*(1-EXP(-'DGL 4'!$B$28*D340))</f>
        <v>9.8039214312880603</v>
      </c>
      <c r="J340" s="21">
        <f>(I340+Systeme!$K$20)/Systeme!$K$17</f>
        <v>9.803921431288061E-3</v>
      </c>
      <c r="L340" s="8">
        <f t="shared" si="10"/>
        <v>9.8039286961559584E-8</v>
      </c>
      <c r="M340" s="21">
        <f>(L340+Systeme!$S$20)/Systeme!$S$17</f>
        <v>9.8039286961559586E-11</v>
      </c>
      <c r="O340" s="8">
        <f>('DGL 4'!$P$15/'DGL 4'!$B$26)*(1-EXP(-'DGL 4'!$B$26*D340)) + ('DGL 4'!$P$16/'DGL 4'!$B$27)*(1-EXP(-'DGL 4'!$B$27*D340))+ ('DGL 4'!$P$17/'DGL 4'!$B$28)*(1-EXP(-'DGL 4'!$B$28*D340))</f>
        <v>6.5218020530216083E-6</v>
      </c>
      <c r="P340" s="21">
        <f>(O340+Systeme!$AA$20)/Systeme!$AA$17</f>
        <v>6.5218020530216084E-17</v>
      </c>
    </row>
    <row r="341" spans="1:16" x14ac:dyDescent="0.25">
      <c r="A341" s="4">
        <f t="shared" si="11"/>
        <v>339</v>
      </c>
      <c r="D341" s="19">
        <f>A341*0.001 *Systeme!$G$4</f>
        <v>169.5</v>
      </c>
      <c r="F341" s="8">
        <f>('DGL 4'!$P$3/'DGL 4'!$B$26)*(1-EXP(-'DGL 4'!$B$26*D341)) + ('DGL 4'!$P$4/'DGL 4'!$B$27)*(1-EXP(-'DGL 4'!$B$27*D341))+ ('DGL 4'!$P$5/'DGL 4'!$B$28)*(1-EXP(-'DGL 4'!$B$28*D341))</f>
        <v>-9.8039280703530114</v>
      </c>
      <c r="G341" s="21">
        <f>(F341+Systeme!$C$20)/Systeme!$C$17</f>
        <v>0.98039214385929396</v>
      </c>
      <c r="I341" s="8">
        <f>('DGL 4'!$P$7/'DGL 4'!$B$26)*(1-EXP(-'DGL 4'!$B$26*D341)) + ('DGL 4'!$P$8/'DGL 4'!$B$27)*(1-EXP(-'DGL 4'!$B$27*D341))+ ('DGL 4'!$P$9/'DGL 4'!$B$28)*(1-EXP(-'DGL 4'!$B$28*D341))</f>
        <v>9.8039214309035874</v>
      </c>
      <c r="J341" s="21">
        <f>(I341+Systeme!$K$20)/Systeme!$K$17</f>
        <v>9.8039214309035873E-3</v>
      </c>
      <c r="L341" s="8">
        <f t="shared" si="10"/>
        <v>9.8039288271832309E-8</v>
      </c>
      <c r="M341" s="21">
        <f>(L341+Systeme!$S$20)/Systeme!$S$17</f>
        <v>9.8039288271832314E-11</v>
      </c>
      <c r="O341" s="8">
        <f>('DGL 4'!$P$15/'DGL 4'!$B$26)*(1-EXP(-'DGL 4'!$B$26*D341)) + ('DGL 4'!$P$16/'DGL 4'!$B$27)*(1-EXP(-'DGL 4'!$B$27*D341))+ ('DGL 4'!$P$17/'DGL 4'!$B$28)*(1-EXP(-'DGL 4'!$B$28*D341))</f>
        <v>6.5414101357566662E-6</v>
      </c>
      <c r="P341" s="21">
        <f>(O341+Systeme!$AA$20)/Systeme!$AA$17</f>
        <v>6.5414101357566658E-17</v>
      </c>
    </row>
    <row r="342" spans="1:16" x14ac:dyDescent="0.25">
      <c r="A342" s="4">
        <f t="shared" si="11"/>
        <v>340</v>
      </c>
      <c r="D342" s="19">
        <f>A342*0.001 *Systeme!$G$4</f>
        <v>170</v>
      </c>
      <c r="F342" s="8">
        <f>('DGL 4'!$P$3/'DGL 4'!$B$26)*(1-EXP(-'DGL 4'!$B$26*D342)) + ('DGL 4'!$P$4/'DGL 4'!$B$27)*(1-EXP(-'DGL 4'!$B$27*D342))+ ('DGL 4'!$P$5/'DGL 4'!$B$28)*(1-EXP(-'DGL 4'!$B$28*D342))</f>
        <v>-9.8039280895766208</v>
      </c>
      <c r="G342" s="21">
        <f>(F342+Systeme!$C$20)/Systeme!$C$17</f>
        <v>0.98039214382084672</v>
      </c>
      <c r="I342" s="8">
        <f>('DGL 4'!$P$7/'DGL 4'!$B$26)*(1-EXP(-'DGL 4'!$B$26*D342)) + ('DGL 4'!$P$8/'DGL 4'!$B$27)*(1-EXP(-'DGL 4'!$B$27*D342))+ ('DGL 4'!$P$9/'DGL 4'!$B$28)*(1-EXP(-'DGL 4'!$B$28*D342))</f>
        <v>9.8039214305191162</v>
      </c>
      <c r="J342" s="21">
        <f>(I342+Systeme!$K$20)/Systeme!$K$17</f>
        <v>9.803921430519117E-3</v>
      </c>
      <c r="L342" s="8">
        <f t="shared" si="10"/>
        <v>9.8039286029391356E-8</v>
      </c>
      <c r="M342" s="21">
        <f>(L342+Systeme!$S$20)/Systeme!$S$17</f>
        <v>9.8039286029391362E-11</v>
      </c>
      <c r="O342" s="8">
        <f>('DGL 4'!$P$15/'DGL 4'!$B$26)*(1-EXP(-'DGL 4'!$B$26*D342)) + ('DGL 4'!$P$16/'DGL 4'!$B$27)*(1-EXP(-'DGL 4'!$B$27*D342))+ ('DGL 4'!$P$17/'DGL 4'!$B$28)*(1-EXP(-'DGL 4'!$B$28*D342))</f>
        <v>6.561018218491724E-6</v>
      </c>
      <c r="P342" s="21">
        <f>(O342+Systeme!$AA$20)/Systeme!$AA$17</f>
        <v>6.5610182184917244E-17</v>
      </c>
    </row>
    <row r="343" spans="1:16" x14ac:dyDescent="0.25">
      <c r="A343" s="4">
        <f t="shared" si="11"/>
        <v>341</v>
      </c>
      <c r="D343" s="19">
        <f>A343*0.001 *Systeme!$G$4</f>
        <v>170.5</v>
      </c>
      <c r="F343" s="8">
        <f>('DGL 4'!$P$3/'DGL 4'!$B$26)*(1-EXP(-'DGL 4'!$B$26*D343)) + ('DGL 4'!$P$4/'DGL 4'!$B$27)*(1-EXP(-'DGL 4'!$B$27*D343))+ ('DGL 4'!$P$5/'DGL 4'!$B$28)*(1-EXP(-'DGL 4'!$B$28*D343))</f>
        <v>-9.8039281088002319</v>
      </c>
      <c r="G343" s="21">
        <f>(F343+Systeme!$C$20)/Systeme!$C$17</f>
        <v>0.98039214378239958</v>
      </c>
      <c r="I343" s="8">
        <f>('DGL 4'!$P$7/'DGL 4'!$B$26)*(1-EXP(-'DGL 4'!$B$26*D343)) + ('DGL 4'!$P$8/'DGL 4'!$B$27)*(1-EXP(-'DGL 4'!$B$27*D343))+ ('DGL 4'!$P$9/'DGL 4'!$B$28)*(1-EXP(-'DGL 4'!$B$28*D343))</f>
        <v>9.8039214301346433</v>
      </c>
      <c r="J343" s="21">
        <f>(I343+Systeme!$K$20)/Systeme!$K$17</f>
        <v>9.8039214301346433E-3</v>
      </c>
      <c r="L343" s="8">
        <f t="shared" si="10"/>
        <v>9.8039287339663233E-8</v>
      </c>
      <c r="M343" s="21">
        <f>(L343+Systeme!$S$20)/Systeme!$S$17</f>
        <v>9.8039287339663236E-11</v>
      </c>
      <c r="O343" s="8">
        <f>('DGL 4'!$P$15/'DGL 4'!$B$26)*(1-EXP(-'DGL 4'!$B$26*D343)) + ('DGL 4'!$P$16/'DGL 4'!$B$27)*(1-EXP(-'DGL 4'!$B$27*D343))+ ('DGL 4'!$P$17/'DGL 4'!$B$28)*(1-EXP(-'DGL 4'!$B$28*D343))</f>
        <v>6.5806263012267826E-6</v>
      </c>
      <c r="P343" s="21">
        <f>(O343+Systeme!$AA$20)/Systeme!$AA$17</f>
        <v>6.5806263012267831E-17</v>
      </c>
    </row>
    <row r="344" spans="1:16" x14ac:dyDescent="0.25">
      <c r="A344" s="4">
        <f t="shared" si="11"/>
        <v>342</v>
      </c>
      <c r="D344" s="19">
        <f>A344*0.001 *Systeme!$G$4</f>
        <v>171</v>
      </c>
      <c r="F344" s="8">
        <f>('DGL 4'!$P$3/'DGL 4'!$B$26)*(1-EXP(-'DGL 4'!$B$26*D344)) + ('DGL 4'!$P$4/'DGL 4'!$B$27)*(1-EXP(-'DGL 4'!$B$27*D344))+ ('DGL 4'!$P$5/'DGL 4'!$B$28)*(1-EXP(-'DGL 4'!$B$28*D344))</f>
        <v>-9.8039281280238431</v>
      </c>
      <c r="G344" s="21">
        <f>(F344+Systeme!$C$20)/Systeme!$C$17</f>
        <v>0.98039214374395223</v>
      </c>
      <c r="I344" s="8">
        <f>('DGL 4'!$P$7/'DGL 4'!$B$26)*(1-EXP(-'DGL 4'!$B$26*D344)) + ('DGL 4'!$P$8/'DGL 4'!$B$27)*(1-EXP(-'DGL 4'!$B$27*D344))+ ('DGL 4'!$P$9/'DGL 4'!$B$28)*(1-EXP(-'DGL 4'!$B$28*D344))</f>
        <v>9.8039214297501704</v>
      </c>
      <c r="J344" s="21">
        <f>(I344+Systeme!$K$20)/Systeme!$K$17</f>
        <v>9.8039214297501696E-3</v>
      </c>
      <c r="L344" s="8">
        <f t="shared" si="10"/>
        <v>9.8039288649935959E-8</v>
      </c>
      <c r="M344" s="21">
        <f>(L344+Systeme!$S$20)/Systeme!$S$17</f>
        <v>9.8039288649935964E-11</v>
      </c>
      <c r="O344" s="8">
        <f>('DGL 4'!$P$15/'DGL 4'!$B$26)*(1-EXP(-'DGL 4'!$B$26*D344)) + ('DGL 4'!$P$16/'DGL 4'!$B$27)*(1-EXP(-'DGL 4'!$B$27*D344))+ ('DGL 4'!$P$17/'DGL 4'!$B$28)*(1-EXP(-'DGL 4'!$B$28*D344))</f>
        <v>6.6002343839618405E-6</v>
      </c>
      <c r="P344" s="21">
        <f>(O344+Systeme!$AA$20)/Systeme!$AA$17</f>
        <v>6.6002343839618405E-17</v>
      </c>
    </row>
    <row r="345" spans="1:16" x14ac:dyDescent="0.25">
      <c r="A345" s="4">
        <f t="shared" si="11"/>
        <v>343</v>
      </c>
      <c r="D345" s="19">
        <f>A345*0.001 *Systeme!$G$4</f>
        <v>171.5</v>
      </c>
      <c r="F345" s="8">
        <f>('DGL 4'!$P$3/'DGL 4'!$B$26)*(1-EXP(-'DGL 4'!$B$26*D345)) + ('DGL 4'!$P$4/'DGL 4'!$B$27)*(1-EXP(-'DGL 4'!$B$27*D345))+ ('DGL 4'!$P$5/'DGL 4'!$B$28)*(1-EXP(-'DGL 4'!$B$28*D345))</f>
        <v>-9.8039281472474542</v>
      </c>
      <c r="G345" s="21">
        <f>(F345+Systeme!$C$20)/Systeme!$C$17</f>
        <v>0.98039214370550509</v>
      </c>
      <c r="I345" s="8">
        <f>('DGL 4'!$P$7/'DGL 4'!$B$26)*(1-EXP(-'DGL 4'!$B$26*D345)) + ('DGL 4'!$P$8/'DGL 4'!$B$27)*(1-EXP(-'DGL 4'!$B$27*D345))+ ('DGL 4'!$P$9/'DGL 4'!$B$28)*(1-EXP(-'DGL 4'!$B$28*D345))</f>
        <v>9.8039214293656993</v>
      </c>
      <c r="J345" s="21">
        <f>(I345+Systeme!$K$20)/Systeme!$K$17</f>
        <v>9.8039214293656994E-3</v>
      </c>
      <c r="L345" s="8">
        <f t="shared" si="10"/>
        <v>9.8039288183851844E-8</v>
      </c>
      <c r="M345" s="21">
        <f>(L345+Systeme!$S$20)/Systeme!$S$17</f>
        <v>9.8039288183851846E-11</v>
      </c>
      <c r="O345" s="8">
        <f>('DGL 4'!$P$15/'DGL 4'!$B$26)*(1-EXP(-'DGL 4'!$B$26*D345)) + ('DGL 4'!$P$16/'DGL 4'!$B$27)*(1-EXP(-'DGL 4'!$B$27*D345))+ ('DGL 4'!$P$17/'DGL 4'!$B$28)*(1-EXP(-'DGL 4'!$B$28*D345))</f>
        <v>6.6198424666968983E-6</v>
      </c>
      <c r="P345" s="21">
        <f>(O345+Systeme!$AA$20)/Systeme!$AA$17</f>
        <v>6.6198424666968979E-17</v>
      </c>
    </row>
    <row r="346" spans="1:16" x14ac:dyDescent="0.25">
      <c r="A346" s="4">
        <f t="shared" si="11"/>
        <v>344</v>
      </c>
      <c r="D346" s="19">
        <f>A346*0.001 *Systeme!$G$4</f>
        <v>172</v>
      </c>
      <c r="F346" s="8">
        <f>('DGL 4'!$P$3/'DGL 4'!$B$26)*(1-EXP(-'DGL 4'!$B$26*D346)) + ('DGL 4'!$P$4/'DGL 4'!$B$27)*(1-EXP(-'DGL 4'!$B$27*D346))+ ('DGL 4'!$P$5/'DGL 4'!$B$28)*(1-EXP(-'DGL 4'!$B$28*D346))</f>
        <v>-9.8039281664710636</v>
      </c>
      <c r="G346" s="21">
        <f>(F346+Systeme!$C$20)/Systeme!$C$17</f>
        <v>0.98039214366705785</v>
      </c>
      <c r="I346" s="8">
        <f>('DGL 4'!$P$7/'DGL 4'!$B$26)*(1-EXP(-'DGL 4'!$B$26*D346)) + ('DGL 4'!$P$8/'DGL 4'!$B$27)*(1-EXP(-'DGL 4'!$B$27*D346))+ ('DGL 4'!$P$9/'DGL 4'!$B$28)*(1-EXP(-'DGL 4'!$B$28*D346))</f>
        <v>9.8039214289812264</v>
      </c>
      <c r="J346" s="21">
        <f>(I346+Systeme!$K$20)/Systeme!$K$17</f>
        <v>9.8039214289812257E-3</v>
      </c>
      <c r="L346" s="8">
        <f t="shared" si="10"/>
        <v>9.8039287717766883E-8</v>
      </c>
      <c r="M346" s="21">
        <f>(L346+Systeme!$S$20)/Systeme!$S$17</f>
        <v>9.8039287717766887E-11</v>
      </c>
      <c r="O346" s="8">
        <f>('DGL 4'!$P$15/'DGL 4'!$B$26)*(1-EXP(-'DGL 4'!$B$26*D346)) + ('DGL 4'!$P$16/'DGL 4'!$B$27)*(1-EXP(-'DGL 4'!$B$27*D346))+ ('DGL 4'!$P$17/'DGL 4'!$B$28)*(1-EXP(-'DGL 4'!$B$28*D346))</f>
        <v>6.6394505494319569E-6</v>
      </c>
      <c r="P346" s="21">
        <f>(O346+Systeme!$AA$20)/Systeme!$AA$17</f>
        <v>6.6394505494319565E-17</v>
      </c>
    </row>
    <row r="347" spans="1:16" x14ac:dyDescent="0.25">
      <c r="A347" s="4">
        <f t="shared" si="11"/>
        <v>345</v>
      </c>
      <c r="D347" s="19">
        <f>A347*0.001 *Systeme!$G$4</f>
        <v>172.50000000000003</v>
      </c>
      <c r="F347" s="8">
        <f>('DGL 4'!$P$3/'DGL 4'!$B$26)*(1-EXP(-'DGL 4'!$B$26*D347)) + ('DGL 4'!$P$4/'DGL 4'!$B$27)*(1-EXP(-'DGL 4'!$B$27*D347))+ ('DGL 4'!$P$5/'DGL 4'!$B$28)*(1-EXP(-'DGL 4'!$B$28*D347))</f>
        <v>-9.8039281856946747</v>
      </c>
      <c r="G347" s="21">
        <f>(F347+Systeme!$C$20)/Systeme!$C$17</f>
        <v>0.9803921436286106</v>
      </c>
      <c r="I347" s="8">
        <f>('DGL 4'!$P$7/'DGL 4'!$B$26)*(1-EXP(-'DGL 4'!$B$26*D347)) + ('DGL 4'!$P$8/'DGL 4'!$B$27)*(1-EXP(-'DGL 4'!$B$27*D347))+ ('DGL 4'!$P$9/'DGL 4'!$B$28)*(1-EXP(-'DGL 4'!$B$28*D347))</f>
        <v>9.8039214285967535</v>
      </c>
      <c r="J347" s="21">
        <f>(I347+Systeme!$K$20)/Systeme!$K$17</f>
        <v>9.8039214285967537E-3</v>
      </c>
      <c r="L347" s="8">
        <f t="shared" si="10"/>
        <v>9.8039289028039608E-8</v>
      </c>
      <c r="M347" s="21">
        <f>(L347+Systeme!$S$20)/Systeme!$S$17</f>
        <v>9.8039289028039602E-11</v>
      </c>
      <c r="O347" s="8">
        <f>('DGL 4'!$P$15/'DGL 4'!$B$26)*(1-EXP(-'DGL 4'!$B$26*D347)) + ('DGL 4'!$P$16/'DGL 4'!$B$27)*(1-EXP(-'DGL 4'!$B$27*D347))+ ('DGL 4'!$P$17/'DGL 4'!$B$28)*(1-EXP(-'DGL 4'!$B$28*D347))</f>
        <v>6.6590586321670148E-6</v>
      </c>
      <c r="P347" s="21">
        <f>(O347+Systeme!$AA$20)/Systeme!$AA$17</f>
        <v>6.6590586321670152E-17</v>
      </c>
    </row>
    <row r="348" spans="1:16" x14ac:dyDescent="0.25">
      <c r="A348" s="4">
        <f t="shared" si="11"/>
        <v>346</v>
      </c>
      <c r="D348" s="19">
        <f>A348*0.001 *Systeme!$G$4</f>
        <v>173.00000000000003</v>
      </c>
      <c r="F348" s="8">
        <f>('DGL 4'!$P$3/'DGL 4'!$B$26)*(1-EXP(-'DGL 4'!$B$26*D348)) + ('DGL 4'!$P$4/'DGL 4'!$B$27)*(1-EXP(-'DGL 4'!$B$27*D348))+ ('DGL 4'!$P$5/'DGL 4'!$B$28)*(1-EXP(-'DGL 4'!$B$28*D348))</f>
        <v>-9.8039282049182859</v>
      </c>
      <c r="G348" s="21">
        <f>(F348+Systeme!$C$20)/Systeme!$C$17</f>
        <v>0.98039214359016347</v>
      </c>
      <c r="I348" s="8">
        <f>('DGL 4'!$P$7/'DGL 4'!$B$26)*(1-EXP(-'DGL 4'!$B$26*D348)) + ('DGL 4'!$P$8/'DGL 4'!$B$27)*(1-EXP(-'DGL 4'!$B$27*D348))+ ('DGL 4'!$P$9/'DGL 4'!$B$28)*(1-EXP(-'DGL 4'!$B$28*D348))</f>
        <v>9.8039214282122824</v>
      </c>
      <c r="J348" s="21">
        <f>(I348+Systeme!$K$20)/Systeme!$K$17</f>
        <v>9.8039214282122818E-3</v>
      </c>
      <c r="L348" s="8">
        <f t="shared" si="10"/>
        <v>9.8039288561955493E-8</v>
      </c>
      <c r="M348" s="21">
        <f>(L348+Systeme!$S$20)/Systeme!$S$17</f>
        <v>9.8039288561955496E-11</v>
      </c>
      <c r="O348" s="8">
        <f>('DGL 4'!$P$15/'DGL 4'!$B$26)*(1-EXP(-'DGL 4'!$B$26*D348)) + ('DGL 4'!$P$16/'DGL 4'!$B$27)*(1-EXP(-'DGL 4'!$B$27*D348))+ ('DGL 4'!$P$17/'DGL 4'!$B$28)*(1-EXP(-'DGL 4'!$B$28*D348))</f>
        <v>6.6786667149020726E-6</v>
      </c>
      <c r="P348" s="21">
        <f>(O348+Systeme!$AA$20)/Systeme!$AA$17</f>
        <v>6.6786667149020726E-17</v>
      </c>
    </row>
    <row r="349" spans="1:16" x14ac:dyDescent="0.25">
      <c r="A349" s="4">
        <f t="shared" si="11"/>
        <v>347</v>
      </c>
      <c r="D349" s="19">
        <f>A349*0.001 *Systeme!$G$4</f>
        <v>173.50000000000003</v>
      </c>
      <c r="F349" s="8">
        <f>('DGL 4'!$P$3/'DGL 4'!$B$26)*(1-EXP(-'DGL 4'!$B$26*D349)) + ('DGL 4'!$P$4/'DGL 4'!$B$27)*(1-EXP(-'DGL 4'!$B$27*D349))+ ('DGL 4'!$P$5/'DGL 4'!$B$28)*(1-EXP(-'DGL 4'!$B$28*D349))</f>
        <v>-9.803928224141897</v>
      </c>
      <c r="G349" s="21">
        <f>(F349+Systeme!$C$20)/Systeme!$C$17</f>
        <v>0.98039214355171622</v>
      </c>
      <c r="I349" s="8">
        <f>('DGL 4'!$P$7/'DGL 4'!$B$26)*(1-EXP(-'DGL 4'!$B$26*D349)) + ('DGL 4'!$P$8/'DGL 4'!$B$27)*(1-EXP(-'DGL 4'!$B$27*D349))+ ('DGL 4'!$P$9/'DGL 4'!$B$28)*(1-EXP(-'DGL 4'!$B$28*D349))</f>
        <v>9.8039214278278095</v>
      </c>
      <c r="J349" s="21">
        <f>(I349+Systeme!$K$20)/Systeme!$K$17</f>
        <v>9.8039214278278098E-3</v>
      </c>
      <c r="L349" s="8">
        <f t="shared" si="10"/>
        <v>9.8039289872228218E-8</v>
      </c>
      <c r="M349" s="21">
        <f>(L349+Systeme!$S$20)/Systeme!$S$17</f>
        <v>9.8039289872228224E-11</v>
      </c>
      <c r="O349" s="8">
        <f>('DGL 4'!$P$15/'DGL 4'!$B$26)*(1-EXP(-'DGL 4'!$B$26*D349)) + ('DGL 4'!$P$16/'DGL 4'!$B$27)*(1-EXP(-'DGL 4'!$B$27*D349))+ ('DGL 4'!$P$17/'DGL 4'!$B$28)*(1-EXP(-'DGL 4'!$B$28*D349))</f>
        <v>6.6982747976371304E-6</v>
      </c>
      <c r="P349" s="21">
        <f>(O349+Systeme!$AA$20)/Systeme!$AA$17</f>
        <v>6.69827479763713E-17</v>
      </c>
    </row>
    <row r="350" spans="1:16" x14ac:dyDescent="0.25">
      <c r="A350" s="4">
        <f t="shared" si="11"/>
        <v>348</v>
      </c>
      <c r="D350" s="19">
        <f>A350*0.001 *Systeme!$G$4</f>
        <v>174.00000000000003</v>
      </c>
      <c r="F350" s="8">
        <f>('DGL 4'!$P$3/'DGL 4'!$B$26)*(1-EXP(-'DGL 4'!$B$26*D350)) + ('DGL 4'!$P$4/'DGL 4'!$B$27)*(1-EXP(-'DGL 4'!$B$27*D350))+ ('DGL 4'!$P$5/'DGL 4'!$B$28)*(1-EXP(-'DGL 4'!$B$28*D350))</f>
        <v>-9.8039282433655064</v>
      </c>
      <c r="G350" s="21">
        <f>(F350+Systeme!$C$20)/Systeme!$C$17</f>
        <v>0.98039214351326898</v>
      </c>
      <c r="I350" s="8">
        <f>('DGL 4'!$P$7/'DGL 4'!$B$26)*(1-EXP(-'DGL 4'!$B$26*D350)) + ('DGL 4'!$P$8/'DGL 4'!$B$27)*(1-EXP(-'DGL 4'!$B$27*D350))+ ('DGL 4'!$P$9/'DGL 4'!$B$28)*(1-EXP(-'DGL 4'!$B$28*D350))</f>
        <v>9.8039214274433384</v>
      </c>
      <c r="J350" s="21">
        <f>(I350+Systeme!$K$20)/Systeme!$K$17</f>
        <v>9.8039214274433378E-3</v>
      </c>
      <c r="L350" s="8">
        <f t="shared" si="10"/>
        <v>9.8039287629786417E-8</v>
      </c>
      <c r="M350" s="21">
        <f>(L350+Systeme!$S$20)/Systeme!$S$17</f>
        <v>9.8039287629786419E-11</v>
      </c>
      <c r="O350" s="8">
        <f>('DGL 4'!$P$15/'DGL 4'!$B$26)*(1-EXP(-'DGL 4'!$B$26*D350)) + ('DGL 4'!$P$16/'DGL 4'!$B$27)*(1-EXP(-'DGL 4'!$B$27*D350))+ ('DGL 4'!$P$17/'DGL 4'!$B$28)*(1-EXP(-'DGL 4'!$B$28*D350))</f>
        <v>6.7178828803721891E-6</v>
      </c>
      <c r="P350" s="21">
        <f>(O350+Systeme!$AA$20)/Systeme!$AA$17</f>
        <v>6.7178828803721887E-17</v>
      </c>
    </row>
    <row r="351" spans="1:16" x14ac:dyDescent="0.25">
      <c r="A351" s="4">
        <f t="shared" si="11"/>
        <v>349</v>
      </c>
      <c r="D351" s="19">
        <f>A351*0.001 *Systeme!$G$4</f>
        <v>174.50000000000003</v>
      </c>
      <c r="F351" s="8">
        <f>('DGL 4'!$P$3/'DGL 4'!$B$26)*(1-EXP(-'DGL 4'!$B$26*D351)) + ('DGL 4'!$P$4/'DGL 4'!$B$27)*(1-EXP(-'DGL 4'!$B$27*D351))+ ('DGL 4'!$P$5/'DGL 4'!$B$28)*(1-EXP(-'DGL 4'!$B$28*D351))</f>
        <v>-9.8039282625891175</v>
      </c>
      <c r="G351" s="21">
        <f>(F351+Systeme!$C$20)/Systeme!$C$17</f>
        <v>0.98039214347482173</v>
      </c>
      <c r="I351" s="8">
        <f>('DGL 4'!$P$7/'DGL 4'!$B$26)*(1-EXP(-'DGL 4'!$B$26*D351)) + ('DGL 4'!$P$8/'DGL 4'!$B$27)*(1-EXP(-'DGL 4'!$B$27*D351))+ ('DGL 4'!$P$9/'DGL 4'!$B$28)*(1-EXP(-'DGL 4'!$B$28*D351))</f>
        <v>9.8039214270588655</v>
      </c>
      <c r="J351" s="21">
        <f>(I351+Systeme!$K$20)/Systeme!$K$17</f>
        <v>9.8039214270588659E-3</v>
      </c>
      <c r="L351" s="8">
        <f t="shared" si="10"/>
        <v>9.8039288940059142E-8</v>
      </c>
      <c r="M351" s="21">
        <f>(L351+Systeme!$S$20)/Systeme!$S$17</f>
        <v>9.8039288940059147E-11</v>
      </c>
      <c r="O351" s="8">
        <f>('DGL 4'!$P$15/'DGL 4'!$B$26)*(1-EXP(-'DGL 4'!$B$26*D351)) + ('DGL 4'!$P$16/'DGL 4'!$B$27)*(1-EXP(-'DGL 4'!$B$27*D351))+ ('DGL 4'!$P$17/'DGL 4'!$B$28)*(1-EXP(-'DGL 4'!$B$28*D351))</f>
        <v>6.7374909631072469E-6</v>
      </c>
      <c r="P351" s="21">
        <f>(O351+Systeme!$AA$20)/Systeme!$AA$17</f>
        <v>6.7374909631072473E-17</v>
      </c>
    </row>
    <row r="352" spans="1:16" x14ac:dyDescent="0.25">
      <c r="A352" s="4">
        <f t="shared" si="11"/>
        <v>350</v>
      </c>
      <c r="D352" s="19">
        <f>A352*0.001 *Systeme!$G$4</f>
        <v>175.00000000000003</v>
      </c>
      <c r="F352" s="8">
        <f>('DGL 4'!$P$3/'DGL 4'!$B$26)*(1-EXP(-'DGL 4'!$B$26*D352)) + ('DGL 4'!$P$4/'DGL 4'!$B$27)*(1-EXP(-'DGL 4'!$B$27*D352))+ ('DGL 4'!$P$5/'DGL 4'!$B$28)*(1-EXP(-'DGL 4'!$B$28*D352))</f>
        <v>-9.8039282818127287</v>
      </c>
      <c r="G352" s="21">
        <f>(F352+Systeme!$C$20)/Systeme!$C$17</f>
        <v>0.9803921434363746</v>
      </c>
      <c r="I352" s="8">
        <f>('DGL 4'!$P$7/'DGL 4'!$B$26)*(1-EXP(-'DGL 4'!$B$26*D352)) + ('DGL 4'!$P$8/'DGL 4'!$B$27)*(1-EXP(-'DGL 4'!$B$27*D352))+ ('DGL 4'!$P$9/'DGL 4'!$B$28)*(1-EXP(-'DGL 4'!$B$28*D352))</f>
        <v>9.8039214266743926</v>
      </c>
      <c r="J352" s="21">
        <f>(I352+Systeme!$K$20)/Systeme!$K$17</f>
        <v>9.8039214266743922E-3</v>
      </c>
      <c r="L352" s="8">
        <f t="shared" si="10"/>
        <v>9.8039290250331868E-8</v>
      </c>
      <c r="M352" s="21">
        <f>(L352+Systeme!$S$20)/Systeme!$S$17</f>
        <v>9.8039290250331862E-11</v>
      </c>
      <c r="O352" s="8">
        <f>('DGL 4'!$P$15/'DGL 4'!$B$26)*(1-EXP(-'DGL 4'!$B$26*D352)) + ('DGL 4'!$P$16/'DGL 4'!$B$27)*(1-EXP(-'DGL 4'!$B$27*D352))+ ('DGL 4'!$P$17/'DGL 4'!$B$28)*(1-EXP(-'DGL 4'!$B$28*D352))</f>
        <v>6.7570990458423047E-6</v>
      </c>
      <c r="P352" s="21">
        <f>(O352+Systeme!$AA$20)/Systeme!$AA$17</f>
        <v>6.7570990458423047E-17</v>
      </c>
    </row>
    <row r="353" spans="1:16" x14ac:dyDescent="0.25">
      <c r="A353" s="4">
        <f t="shared" si="11"/>
        <v>351</v>
      </c>
      <c r="D353" s="19">
        <f>A353*0.001 *Systeme!$G$4</f>
        <v>175.50000000000003</v>
      </c>
      <c r="F353" s="8">
        <f>('DGL 4'!$P$3/'DGL 4'!$B$26)*(1-EXP(-'DGL 4'!$B$26*D353)) + ('DGL 4'!$P$4/'DGL 4'!$B$27)*(1-EXP(-'DGL 4'!$B$27*D353))+ ('DGL 4'!$P$5/'DGL 4'!$B$28)*(1-EXP(-'DGL 4'!$B$28*D353))</f>
        <v>-9.8039283010363398</v>
      </c>
      <c r="G353" s="21">
        <f>(F353+Systeme!$C$20)/Systeme!$C$17</f>
        <v>0.98039214339792724</v>
      </c>
      <c r="I353" s="8">
        <f>('DGL 4'!$P$7/'DGL 4'!$B$26)*(1-EXP(-'DGL 4'!$B$26*D353)) + ('DGL 4'!$P$8/'DGL 4'!$B$27)*(1-EXP(-'DGL 4'!$B$27*D353))+ ('DGL 4'!$P$9/'DGL 4'!$B$28)*(1-EXP(-'DGL 4'!$B$28*D353))</f>
        <v>9.8039214262899215</v>
      </c>
      <c r="J353" s="21">
        <f>(I353+Systeme!$K$20)/Systeme!$K$17</f>
        <v>9.8039214262899219E-3</v>
      </c>
      <c r="L353" s="8">
        <f t="shared" si="10"/>
        <v>9.8039289784247753E-8</v>
      </c>
      <c r="M353" s="21">
        <f>(L353+Systeme!$S$20)/Systeme!$S$17</f>
        <v>9.8039289784247756E-11</v>
      </c>
      <c r="O353" s="8">
        <f>('DGL 4'!$P$15/'DGL 4'!$B$26)*(1-EXP(-'DGL 4'!$B$26*D353)) + ('DGL 4'!$P$16/'DGL 4'!$B$27)*(1-EXP(-'DGL 4'!$B$27*D353))+ ('DGL 4'!$P$17/'DGL 4'!$B$28)*(1-EXP(-'DGL 4'!$B$28*D353))</f>
        <v>6.7767071285773625E-6</v>
      </c>
      <c r="P353" s="21">
        <f>(O353+Systeme!$AA$20)/Systeme!$AA$17</f>
        <v>6.7767071285773621E-17</v>
      </c>
    </row>
    <row r="354" spans="1:16" x14ac:dyDescent="0.25">
      <c r="A354" s="4">
        <f t="shared" si="11"/>
        <v>352</v>
      </c>
      <c r="D354" s="19">
        <f>A354*0.001 *Systeme!$G$4</f>
        <v>176</v>
      </c>
      <c r="F354" s="8">
        <f>('DGL 4'!$P$3/'DGL 4'!$B$26)*(1-EXP(-'DGL 4'!$B$26*D354)) + ('DGL 4'!$P$4/'DGL 4'!$B$27)*(1-EXP(-'DGL 4'!$B$27*D354))+ ('DGL 4'!$P$5/'DGL 4'!$B$28)*(1-EXP(-'DGL 4'!$B$28*D354))</f>
        <v>-9.8039283202599492</v>
      </c>
      <c r="G354" s="21">
        <f>(F354+Systeme!$C$20)/Systeme!$C$17</f>
        <v>0.98039214335948011</v>
      </c>
      <c r="I354" s="8">
        <f>('DGL 4'!$P$7/'DGL 4'!$B$26)*(1-EXP(-'DGL 4'!$B$26*D354)) + ('DGL 4'!$P$8/'DGL 4'!$B$27)*(1-EXP(-'DGL 4'!$B$27*D354))+ ('DGL 4'!$P$9/'DGL 4'!$B$28)*(1-EXP(-'DGL 4'!$B$28*D354))</f>
        <v>9.8039214259054486</v>
      </c>
      <c r="J354" s="21">
        <f>(I354+Systeme!$K$20)/Systeme!$K$17</f>
        <v>9.8039214259054482E-3</v>
      </c>
      <c r="L354" s="8">
        <f t="shared" si="10"/>
        <v>9.8039289318162792E-8</v>
      </c>
      <c r="M354" s="21">
        <f>(L354+Systeme!$S$20)/Systeme!$S$17</f>
        <v>9.8039289318162797E-11</v>
      </c>
      <c r="O354" s="8">
        <f>('DGL 4'!$P$15/'DGL 4'!$B$26)*(1-EXP(-'DGL 4'!$B$26*D354)) + ('DGL 4'!$P$16/'DGL 4'!$B$27)*(1-EXP(-'DGL 4'!$B$27*D354))+ ('DGL 4'!$P$17/'DGL 4'!$B$28)*(1-EXP(-'DGL 4'!$B$28*D354))</f>
        <v>6.7963152113124212E-6</v>
      </c>
      <c r="P354" s="21">
        <f>(O354+Systeme!$AA$20)/Systeme!$AA$17</f>
        <v>6.7963152113124208E-17</v>
      </c>
    </row>
    <row r="355" spans="1:16" x14ac:dyDescent="0.25">
      <c r="A355" s="4">
        <f t="shared" si="11"/>
        <v>353</v>
      </c>
      <c r="D355" s="19">
        <f>A355*0.001 *Systeme!$G$4</f>
        <v>176.5</v>
      </c>
      <c r="F355" s="8">
        <f>('DGL 4'!$P$3/'DGL 4'!$B$26)*(1-EXP(-'DGL 4'!$B$26*D355)) + ('DGL 4'!$P$4/'DGL 4'!$B$27)*(1-EXP(-'DGL 4'!$B$27*D355))+ ('DGL 4'!$P$5/'DGL 4'!$B$28)*(1-EXP(-'DGL 4'!$B$28*D355))</f>
        <v>-9.8039283394835604</v>
      </c>
      <c r="G355" s="21">
        <f>(F355+Systeme!$C$20)/Systeme!$C$17</f>
        <v>0.98039214332103286</v>
      </c>
      <c r="I355" s="8">
        <f>('DGL 4'!$P$7/'DGL 4'!$B$26)*(1-EXP(-'DGL 4'!$B$26*D355)) + ('DGL 4'!$P$8/'DGL 4'!$B$27)*(1-EXP(-'DGL 4'!$B$27*D355))+ ('DGL 4'!$P$9/'DGL 4'!$B$28)*(1-EXP(-'DGL 4'!$B$28*D355))</f>
        <v>9.8039214255209775</v>
      </c>
      <c r="J355" s="21">
        <f>(I355+Systeme!$K$20)/Systeme!$K$17</f>
        <v>9.803921425520978E-3</v>
      </c>
      <c r="L355" s="8">
        <f t="shared" si="10"/>
        <v>9.8039288852078677E-8</v>
      </c>
      <c r="M355" s="21">
        <f>(L355+Systeme!$S$20)/Systeme!$S$17</f>
        <v>9.8039288852078679E-11</v>
      </c>
      <c r="O355" s="8">
        <f>('DGL 4'!$P$15/'DGL 4'!$B$26)*(1-EXP(-'DGL 4'!$B$26*D355)) + ('DGL 4'!$P$16/'DGL 4'!$B$27)*(1-EXP(-'DGL 4'!$B$27*D355))+ ('DGL 4'!$P$17/'DGL 4'!$B$28)*(1-EXP(-'DGL 4'!$B$28*D355))</f>
        <v>6.815923294047479E-6</v>
      </c>
      <c r="P355" s="21">
        <f>(O355+Systeme!$AA$20)/Systeme!$AA$17</f>
        <v>6.8159232940474794E-17</v>
      </c>
    </row>
    <row r="356" spans="1:16" x14ac:dyDescent="0.25">
      <c r="A356" s="4">
        <f t="shared" si="11"/>
        <v>354</v>
      </c>
      <c r="D356" s="19">
        <f>A356*0.001 *Systeme!$G$4</f>
        <v>177</v>
      </c>
      <c r="F356" s="8">
        <f>('DGL 4'!$P$3/'DGL 4'!$B$26)*(1-EXP(-'DGL 4'!$B$26*D356)) + ('DGL 4'!$P$4/'DGL 4'!$B$27)*(1-EXP(-'DGL 4'!$B$27*D356))+ ('DGL 4'!$P$5/'DGL 4'!$B$28)*(1-EXP(-'DGL 4'!$B$28*D356))</f>
        <v>-9.8039283587071715</v>
      </c>
      <c r="G356" s="21">
        <f>(F356+Systeme!$C$20)/Systeme!$C$17</f>
        <v>0.98039214328258562</v>
      </c>
      <c r="I356" s="8">
        <f>('DGL 4'!$P$7/'DGL 4'!$B$26)*(1-EXP(-'DGL 4'!$B$26*D356)) + ('DGL 4'!$P$8/'DGL 4'!$B$27)*(1-EXP(-'DGL 4'!$B$27*D356))+ ('DGL 4'!$P$9/'DGL 4'!$B$28)*(1-EXP(-'DGL 4'!$B$28*D356))</f>
        <v>9.8039214251365046</v>
      </c>
      <c r="J356" s="21">
        <f>(I356+Systeme!$K$20)/Systeme!$K$17</f>
        <v>9.8039214251365043E-3</v>
      </c>
      <c r="L356" s="8">
        <f t="shared" si="10"/>
        <v>9.8039290162351402E-8</v>
      </c>
      <c r="M356" s="21">
        <f>(L356+Systeme!$S$20)/Systeme!$S$17</f>
        <v>9.8039290162351406E-11</v>
      </c>
      <c r="O356" s="8">
        <f>('DGL 4'!$P$15/'DGL 4'!$B$26)*(1-EXP(-'DGL 4'!$B$26*D356)) + ('DGL 4'!$P$16/'DGL 4'!$B$27)*(1-EXP(-'DGL 4'!$B$27*D356))+ ('DGL 4'!$P$17/'DGL 4'!$B$28)*(1-EXP(-'DGL 4'!$B$28*D356))</f>
        <v>6.8355313767825368E-6</v>
      </c>
      <c r="P356" s="21">
        <f>(O356+Systeme!$AA$20)/Systeme!$AA$17</f>
        <v>6.8355313767825368E-17</v>
      </c>
    </row>
    <row r="357" spans="1:16" x14ac:dyDescent="0.25">
      <c r="A357" s="4">
        <f t="shared" si="11"/>
        <v>355</v>
      </c>
      <c r="D357" s="19">
        <f>A357*0.001 *Systeme!$G$4</f>
        <v>177.5</v>
      </c>
      <c r="F357" s="8">
        <f>('DGL 4'!$P$3/'DGL 4'!$B$26)*(1-EXP(-'DGL 4'!$B$26*D357)) + ('DGL 4'!$P$4/'DGL 4'!$B$27)*(1-EXP(-'DGL 4'!$B$27*D357))+ ('DGL 4'!$P$5/'DGL 4'!$B$28)*(1-EXP(-'DGL 4'!$B$28*D357))</f>
        <v>-9.8039283779307826</v>
      </c>
      <c r="G357" s="21">
        <f>(F357+Systeme!$C$20)/Systeme!$C$17</f>
        <v>0.98039214324413837</v>
      </c>
      <c r="I357" s="8">
        <f>('DGL 4'!$P$7/'DGL 4'!$B$26)*(1-EXP(-'DGL 4'!$B$26*D357)) + ('DGL 4'!$P$8/'DGL 4'!$B$27)*(1-EXP(-'DGL 4'!$B$27*D357))+ ('DGL 4'!$P$9/'DGL 4'!$B$28)*(1-EXP(-'DGL 4'!$B$28*D357))</f>
        <v>9.8039214247520317</v>
      </c>
      <c r="J357" s="21">
        <f>(I357+Systeme!$K$20)/Systeme!$K$17</f>
        <v>9.8039214247520323E-3</v>
      </c>
      <c r="L357" s="8">
        <f t="shared" si="10"/>
        <v>9.8039291472624127E-8</v>
      </c>
      <c r="M357" s="21">
        <f>(L357+Systeme!$S$20)/Systeme!$S$17</f>
        <v>9.8039291472624121E-11</v>
      </c>
      <c r="O357" s="8">
        <f>('DGL 4'!$P$15/'DGL 4'!$B$26)*(1-EXP(-'DGL 4'!$B$26*D357)) + ('DGL 4'!$P$16/'DGL 4'!$B$27)*(1-EXP(-'DGL 4'!$B$27*D357))+ ('DGL 4'!$P$17/'DGL 4'!$B$28)*(1-EXP(-'DGL 4'!$B$28*D357))</f>
        <v>6.8551394595175946E-6</v>
      </c>
      <c r="P357" s="21">
        <f>(O357+Systeme!$AA$20)/Systeme!$AA$17</f>
        <v>6.8551394595175942E-17</v>
      </c>
    </row>
    <row r="358" spans="1:16" x14ac:dyDescent="0.25">
      <c r="A358" s="4">
        <f t="shared" si="11"/>
        <v>356</v>
      </c>
      <c r="D358" s="19">
        <f>A358*0.001 *Systeme!$G$4</f>
        <v>178</v>
      </c>
      <c r="F358" s="8">
        <f>('DGL 4'!$P$3/'DGL 4'!$B$26)*(1-EXP(-'DGL 4'!$B$26*D358)) + ('DGL 4'!$P$4/'DGL 4'!$B$27)*(1-EXP(-'DGL 4'!$B$27*D358))+ ('DGL 4'!$P$5/'DGL 4'!$B$28)*(1-EXP(-'DGL 4'!$B$28*D358))</f>
        <v>-9.803928397154392</v>
      </c>
      <c r="G358" s="21">
        <f>(F358+Systeme!$C$20)/Systeme!$C$17</f>
        <v>0.98039214320569124</v>
      </c>
      <c r="I358" s="8">
        <f>('DGL 4'!$P$7/'DGL 4'!$B$26)*(1-EXP(-'DGL 4'!$B$26*D358)) + ('DGL 4'!$P$8/'DGL 4'!$B$27)*(1-EXP(-'DGL 4'!$B$27*D358))+ ('DGL 4'!$P$9/'DGL 4'!$B$28)*(1-EXP(-'DGL 4'!$B$28*D358))</f>
        <v>9.8039214243675605</v>
      </c>
      <c r="J358" s="21">
        <f>(I358+Systeme!$K$20)/Systeme!$K$17</f>
        <v>9.8039214243675604E-3</v>
      </c>
      <c r="L358" s="8">
        <f t="shared" si="10"/>
        <v>9.8039289230182326E-8</v>
      </c>
      <c r="M358" s="21">
        <f>(L358+Systeme!$S$20)/Systeme!$S$17</f>
        <v>9.8039289230182329E-11</v>
      </c>
      <c r="O358" s="8">
        <f>('DGL 4'!$P$15/'DGL 4'!$B$26)*(1-EXP(-'DGL 4'!$B$26*D358)) + ('DGL 4'!$P$16/'DGL 4'!$B$27)*(1-EXP(-'DGL 4'!$B$27*D358))+ ('DGL 4'!$P$17/'DGL 4'!$B$28)*(1-EXP(-'DGL 4'!$B$28*D358))</f>
        <v>6.8747475422526533E-6</v>
      </c>
      <c r="P358" s="21">
        <f>(O358+Systeme!$AA$20)/Systeme!$AA$17</f>
        <v>6.8747475422526529E-17</v>
      </c>
    </row>
    <row r="359" spans="1:16" x14ac:dyDescent="0.25">
      <c r="A359" s="4">
        <f t="shared" si="11"/>
        <v>357</v>
      </c>
      <c r="D359" s="19">
        <f>A359*0.001 *Systeme!$G$4</f>
        <v>178.5</v>
      </c>
      <c r="F359" s="8">
        <f>('DGL 4'!$P$3/'DGL 4'!$B$26)*(1-EXP(-'DGL 4'!$B$26*D359)) + ('DGL 4'!$P$4/'DGL 4'!$B$27)*(1-EXP(-'DGL 4'!$B$27*D359))+ ('DGL 4'!$P$5/'DGL 4'!$B$28)*(1-EXP(-'DGL 4'!$B$28*D359))</f>
        <v>-9.8039284163780032</v>
      </c>
      <c r="G359" s="21">
        <f>(F359+Systeme!$C$20)/Systeme!$C$17</f>
        <v>0.98039214316724399</v>
      </c>
      <c r="I359" s="8">
        <f>('DGL 4'!$P$7/'DGL 4'!$B$26)*(1-EXP(-'DGL 4'!$B$26*D359)) + ('DGL 4'!$P$8/'DGL 4'!$B$27)*(1-EXP(-'DGL 4'!$B$27*D359))+ ('DGL 4'!$P$9/'DGL 4'!$B$28)*(1-EXP(-'DGL 4'!$B$28*D359))</f>
        <v>9.8039214239830876</v>
      </c>
      <c r="J359" s="21">
        <f>(I359+Systeme!$K$20)/Systeme!$K$17</f>
        <v>9.8039214239830884E-3</v>
      </c>
      <c r="L359" s="8">
        <f t="shared" si="10"/>
        <v>9.8039290540455051E-8</v>
      </c>
      <c r="M359" s="21">
        <f>(L359+Systeme!$S$20)/Systeme!$S$17</f>
        <v>9.8039290540455057E-11</v>
      </c>
      <c r="O359" s="8">
        <f>('DGL 4'!$P$15/'DGL 4'!$B$26)*(1-EXP(-'DGL 4'!$B$26*D359)) + ('DGL 4'!$P$16/'DGL 4'!$B$27)*(1-EXP(-'DGL 4'!$B$27*D359))+ ('DGL 4'!$P$17/'DGL 4'!$B$28)*(1-EXP(-'DGL 4'!$B$28*D359))</f>
        <v>6.8943556249877111E-6</v>
      </c>
      <c r="P359" s="21">
        <f>(O359+Systeme!$AA$20)/Systeme!$AA$17</f>
        <v>6.8943556249877115E-17</v>
      </c>
    </row>
    <row r="360" spans="1:16" x14ac:dyDescent="0.25">
      <c r="A360" s="4">
        <f t="shared" si="11"/>
        <v>358</v>
      </c>
      <c r="D360" s="19">
        <f>A360*0.001 *Systeme!$G$4</f>
        <v>179</v>
      </c>
      <c r="F360" s="8">
        <f>('DGL 4'!$P$3/'DGL 4'!$B$26)*(1-EXP(-'DGL 4'!$B$26*D360)) + ('DGL 4'!$P$4/'DGL 4'!$B$27)*(1-EXP(-'DGL 4'!$B$27*D360))+ ('DGL 4'!$P$5/'DGL 4'!$B$28)*(1-EXP(-'DGL 4'!$B$28*D360))</f>
        <v>-9.8039284356016143</v>
      </c>
      <c r="G360" s="21">
        <f>(F360+Systeme!$C$20)/Systeme!$C$17</f>
        <v>0.98039214312879674</v>
      </c>
      <c r="I360" s="8">
        <f>('DGL 4'!$P$7/'DGL 4'!$B$26)*(1-EXP(-'DGL 4'!$B$26*D360)) + ('DGL 4'!$P$8/'DGL 4'!$B$27)*(1-EXP(-'DGL 4'!$B$27*D360))+ ('DGL 4'!$P$9/'DGL 4'!$B$28)*(1-EXP(-'DGL 4'!$B$28*D360))</f>
        <v>9.8039214235986147</v>
      </c>
      <c r="J360" s="21">
        <f>(I360+Systeme!$K$20)/Systeme!$K$17</f>
        <v>9.8039214235986147E-3</v>
      </c>
      <c r="L360" s="8">
        <f t="shared" si="10"/>
        <v>9.8039291850727777E-8</v>
      </c>
      <c r="M360" s="21">
        <f>(L360+Systeme!$S$20)/Systeme!$S$17</f>
        <v>9.8039291850727772E-11</v>
      </c>
      <c r="O360" s="8">
        <f>('DGL 4'!$P$15/'DGL 4'!$B$26)*(1-EXP(-'DGL 4'!$B$26*D360)) + ('DGL 4'!$P$16/'DGL 4'!$B$27)*(1-EXP(-'DGL 4'!$B$27*D360))+ ('DGL 4'!$P$17/'DGL 4'!$B$28)*(1-EXP(-'DGL 4'!$B$28*D360))</f>
        <v>6.9139637077227689E-6</v>
      </c>
      <c r="P360" s="21">
        <f>(O360+Systeme!$AA$20)/Systeme!$AA$17</f>
        <v>6.913963707722769E-17</v>
      </c>
    </row>
    <row r="361" spans="1:16" x14ac:dyDescent="0.25">
      <c r="A361" s="4">
        <f t="shared" si="11"/>
        <v>359</v>
      </c>
      <c r="D361" s="19">
        <f>A361*0.001 *Systeme!$G$4</f>
        <v>179.5</v>
      </c>
      <c r="F361" s="8">
        <f>('DGL 4'!$P$3/'DGL 4'!$B$26)*(1-EXP(-'DGL 4'!$B$26*D361)) + ('DGL 4'!$P$4/'DGL 4'!$B$27)*(1-EXP(-'DGL 4'!$B$27*D361))+ ('DGL 4'!$P$5/'DGL 4'!$B$28)*(1-EXP(-'DGL 4'!$B$28*D361))</f>
        <v>-9.8039284548252255</v>
      </c>
      <c r="G361" s="21">
        <f>(F361+Systeme!$C$20)/Systeme!$C$17</f>
        <v>0.98039214309034961</v>
      </c>
      <c r="I361" s="8">
        <f>('DGL 4'!$P$7/'DGL 4'!$B$26)*(1-EXP(-'DGL 4'!$B$26*D361)) + ('DGL 4'!$P$8/'DGL 4'!$B$27)*(1-EXP(-'DGL 4'!$B$27*D361))+ ('DGL 4'!$P$9/'DGL 4'!$B$28)*(1-EXP(-'DGL 4'!$B$28*D361))</f>
        <v>9.8039214232141436</v>
      </c>
      <c r="J361" s="21">
        <f>(I361+Systeme!$K$20)/Systeme!$K$17</f>
        <v>9.8039214232141444E-3</v>
      </c>
      <c r="L361" s="8">
        <f t="shared" si="10"/>
        <v>9.8039291384642815E-8</v>
      </c>
      <c r="M361" s="21">
        <f>(L361+Systeme!$S$20)/Systeme!$S$17</f>
        <v>9.8039291384642813E-11</v>
      </c>
      <c r="O361" s="8">
        <f>('DGL 4'!$P$15/'DGL 4'!$B$26)*(1-EXP(-'DGL 4'!$B$26*D361)) + ('DGL 4'!$P$16/'DGL 4'!$B$27)*(1-EXP(-'DGL 4'!$B$27*D361))+ ('DGL 4'!$P$17/'DGL 4'!$B$28)*(1-EXP(-'DGL 4'!$B$28*D361))</f>
        <v>6.9335717904578276E-6</v>
      </c>
      <c r="P361" s="21">
        <f>(O361+Systeme!$AA$20)/Systeme!$AA$17</f>
        <v>6.9335717904578276E-17</v>
      </c>
    </row>
    <row r="362" spans="1:16" x14ac:dyDescent="0.25">
      <c r="A362" s="4">
        <f t="shared" si="11"/>
        <v>360</v>
      </c>
      <c r="D362" s="19">
        <f>A362*0.001 *Systeme!$G$4</f>
        <v>180</v>
      </c>
      <c r="F362" s="8">
        <f>('DGL 4'!$P$3/'DGL 4'!$B$26)*(1-EXP(-'DGL 4'!$B$26*D362)) + ('DGL 4'!$P$4/'DGL 4'!$B$27)*(1-EXP(-'DGL 4'!$B$27*D362))+ ('DGL 4'!$P$5/'DGL 4'!$B$28)*(1-EXP(-'DGL 4'!$B$28*D362))</f>
        <v>-9.8039284740488348</v>
      </c>
      <c r="G362" s="21">
        <f>(F362+Systeme!$C$20)/Systeme!$C$17</f>
        <v>0.98039214305190225</v>
      </c>
      <c r="I362" s="8">
        <f>('DGL 4'!$P$7/'DGL 4'!$B$26)*(1-EXP(-'DGL 4'!$B$26*D362)) + ('DGL 4'!$P$8/'DGL 4'!$B$27)*(1-EXP(-'DGL 4'!$B$27*D362))+ ('DGL 4'!$P$9/'DGL 4'!$B$28)*(1-EXP(-'DGL 4'!$B$28*D362))</f>
        <v>9.8039214228296707</v>
      </c>
      <c r="J362" s="21">
        <f>(I362+Systeme!$K$20)/Systeme!$K$17</f>
        <v>9.8039214228296707E-3</v>
      </c>
      <c r="L362" s="8">
        <f t="shared" si="10"/>
        <v>9.8039290918558701E-8</v>
      </c>
      <c r="M362" s="21">
        <f>(L362+Systeme!$S$20)/Systeme!$S$17</f>
        <v>9.8039290918558695E-11</v>
      </c>
      <c r="O362" s="8">
        <f>('DGL 4'!$P$15/'DGL 4'!$B$26)*(1-EXP(-'DGL 4'!$B$26*D362)) + ('DGL 4'!$P$16/'DGL 4'!$B$27)*(1-EXP(-'DGL 4'!$B$27*D362))+ ('DGL 4'!$P$17/'DGL 4'!$B$28)*(1-EXP(-'DGL 4'!$B$28*D362))</f>
        <v>6.9531798731928854E-6</v>
      </c>
      <c r="P362" s="21">
        <f>(O362+Systeme!$AA$20)/Systeme!$AA$17</f>
        <v>6.953179873192885E-17</v>
      </c>
    </row>
    <row r="363" spans="1:16" x14ac:dyDescent="0.25">
      <c r="A363" s="4">
        <f t="shared" si="11"/>
        <v>361</v>
      </c>
      <c r="D363" s="19">
        <f>A363*0.001 *Systeme!$G$4</f>
        <v>180.5</v>
      </c>
      <c r="F363" s="8">
        <f>('DGL 4'!$P$3/'DGL 4'!$B$26)*(1-EXP(-'DGL 4'!$B$26*D363)) + ('DGL 4'!$P$4/'DGL 4'!$B$27)*(1-EXP(-'DGL 4'!$B$27*D363))+ ('DGL 4'!$P$5/'DGL 4'!$B$28)*(1-EXP(-'DGL 4'!$B$28*D363))</f>
        <v>-9.803928493272446</v>
      </c>
      <c r="G363" s="21">
        <f>(F363+Systeme!$C$20)/Systeme!$C$17</f>
        <v>0.98039214301345512</v>
      </c>
      <c r="I363" s="8">
        <f>('DGL 4'!$P$7/'DGL 4'!$B$26)*(1-EXP(-'DGL 4'!$B$26*D363)) + ('DGL 4'!$P$8/'DGL 4'!$B$27)*(1-EXP(-'DGL 4'!$B$27*D363))+ ('DGL 4'!$P$9/'DGL 4'!$B$28)*(1-EXP(-'DGL 4'!$B$28*D363))</f>
        <v>9.8039214224451996</v>
      </c>
      <c r="J363" s="21">
        <f>(I363+Systeme!$K$20)/Systeme!$K$17</f>
        <v>9.8039214224451988E-3</v>
      </c>
      <c r="L363" s="8">
        <f t="shared" si="10"/>
        <v>9.8039290452474586E-8</v>
      </c>
      <c r="M363" s="21">
        <f>(L363+Systeme!$S$20)/Systeme!$S$17</f>
        <v>9.8039290452474589E-11</v>
      </c>
      <c r="O363" s="8">
        <f>('DGL 4'!$P$15/'DGL 4'!$B$26)*(1-EXP(-'DGL 4'!$B$26*D363)) + ('DGL 4'!$P$16/'DGL 4'!$B$27)*(1-EXP(-'DGL 4'!$B$27*D363))+ ('DGL 4'!$P$17/'DGL 4'!$B$28)*(1-EXP(-'DGL 4'!$B$28*D363))</f>
        <v>6.9727879559279432E-6</v>
      </c>
      <c r="P363" s="21">
        <f>(O363+Systeme!$AA$20)/Systeme!$AA$17</f>
        <v>6.9727879559279437E-17</v>
      </c>
    </row>
    <row r="364" spans="1:16" x14ac:dyDescent="0.25">
      <c r="A364" s="4">
        <f t="shared" si="11"/>
        <v>362</v>
      </c>
      <c r="D364" s="19">
        <f>A364*0.001 *Systeme!$G$4</f>
        <v>181</v>
      </c>
      <c r="F364" s="8">
        <f>('DGL 4'!$P$3/'DGL 4'!$B$26)*(1-EXP(-'DGL 4'!$B$26*D364)) + ('DGL 4'!$P$4/'DGL 4'!$B$27)*(1-EXP(-'DGL 4'!$B$27*D364))+ ('DGL 4'!$P$5/'DGL 4'!$B$28)*(1-EXP(-'DGL 4'!$B$28*D364))</f>
        <v>-9.8039285124960571</v>
      </c>
      <c r="G364" s="21">
        <f>(F364+Systeme!$C$20)/Systeme!$C$17</f>
        <v>0.98039214297500787</v>
      </c>
      <c r="I364" s="8">
        <f>('DGL 4'!$P$7/'DGL 4'!$B$26)*(1-EXP(-'DGL 4'!$B$26*D364)) + ('DGL 4'!$P$8/'DGL 4'!$B$27)*(1-EXP(-'DGL 4'!$B$27*D364))+ ('DGL 4'!$P$9/'DGL 4'!$B$28)*(1-EXP(-'DGL 4'!$B$28*D364))</f>
        <v>9.8039214220607267</v>
      </c>
      <c r="J364" s="21">
        <f>(I364+Systeme!$K$20)/Systeme!$K$17</f>
        <v>9.8039214220607268E-3</v>
      </c>
      <c r="L364" s="8">
        <f t="shared" si="10"/>
        <v>9.8039291762747311E-8</v>
      </c>
      <c r="M364" s="21">
        <f>(L364+Systeme!$S$20)/Systeme!$S$17</f>
        <v>9.8039291762747317E-11</v>
      </c>
      <c r="O364" s="8">
        <f>('DGL 4'!$P$15/'DGL 4'!$B$26)*(1-EXP(-'DGL 4'!$B$26*D364)) + ('DGL 4'!$P$16/'DGL 4'!$B$27)*(1-EXP(-'DGL 4'!$B$27*D364))+ ('DGL 4'!$P$17/'DGL 4'!$B$28)*(1-EXP(-'DGL 4'!$B$28*D364))</f>
        <v>6.9923960386630011E-6</v>
      </c>
      <c r="P364" s="21">
        <f>(O364+Systeme!$AA$20)/Systeme!$AA$17</f>
        <v>6.9923960386630011E-17</v>
      </c>
    </row>
    <row r="365" spans="1:16" x14ac:dyDescent="0.25">
      <c r="A365" s="4">
        <f t="shared" si="11"/>
        <v>363</v>
      </c>
      <c r="D365" s="19">
        <f>A365*0.001 *Systeme!$G$4</f>
        <v>181.5</v>
      </c>
      <c r="F365" s="8">
        <f>('DGL 4'!$P$3/'DGL 4'!$B$26)*(1-EXP(-'DGL 4'!$B$26*D365)) + ('DGL 4'!$P$4/'DGL 4'!$B$27)*(1-EXP(-'DGL 4'!$B$27*D365))+ ('DGL 4'!$P$5/'DGL 4'!$B$28)*(1-EXP(-'DGL 4'!$B$28*D365))</f>
        <v>-9.8039285317196683</v>
      </c>
      <c r="G365" s="21">
        <f>(F365+Systeme!$C$20)/Systeme!$C$17</f>
        <v>0.98039214293656063</v>
      </c>
      <c r="I365" s="8">
        <f>('DGL 4'!$P$7/'DGL 4'!$B$26)*(1-EXP(-'DGL 4'!$B$26*D365)) + ('DGL 4'!$P$8/'DGL 4'!$B$27)*(1-EXP(-'DGL 4'!$B$27*D365))+ ('DGL 4'!$P$9/'DGL 4'!$B$28)*(1-EXP(-'DGL 4'!$B$28*D365))</f>
        <v>9.8039214216762538</v>
      </c>
      <c r="J365" s="21">
        <f>(I365+Systeme!$K$20)/Systeme!$K$17</f>
        <v>9.8039214216762531E-3</v>
      </c>
      <c r="L365" s="8">
        <f t="shared" si="10"/>
        <v>9.8039293073019189E-8</v>
      </c>
      <c r="M365" s="21">
        <f>(L365+Systeme!$S$20)/Systeme!$S$17</f>
        <v>9.8039293073019191E-11</v>
      </c>
      <c r="O365" s="8">
        <f>('DGL 4'!$P$15/'DGL 4'!$B$26)*(1-EXP(-'DGL 4'!$B$26*D365)) + ('DGL 4'!$P$16/'DGL 4'!$B$27)*(1-EXP(-'DGL 4'!$B$27*D365))+ ('DGL 4'!$P$17/'DGL 4'!$B$28)*(1-EXP(-'DGL 4'!$B$28*D365))</f>
        <v>7.0120041213980597E-6</v>
      </c>
      <c r="P365" s="21">
        <f>(O365+Systeme!$AA$20)/Systeme!$AA$17</f>
        <v>7.0120041213980597E-17</v>
      </c>
    </row>
    <row r="366" spans="1:16" x14ac:dyDescent="0.25">
      <c r="A366" s="4">
        <f t="shared" si="11"/>
        <v>364</v>
      </c>
      <c r="D366" s="19">
        <f>A366*0.001 *Systeme!$G$4</f>
        <v>182</v>
      </c>
      <c r="F366" s="8">
        <f>('DGL 4'!$P$3/'DGL 4'!$B$26)*(1-EXP(-'DGL 4'!$B$26*D366)) + ('DGL 4'!$P$4/'DGL 4'!$B$27)*(1-EXP(-'DGL 4'!$B$27*D366))+ ('DGL 4'!$P$5/'DGL 4'!$B$28)*(1-EXP(-'DGL 4'!$B$28*D366))</f>
        <v>-9.8039285509432776</v>
      </c>
      <c r="G366" s="21">
        <f>(F366+Systeme!$C$20)/Systeme!$C$17</f>
        <v>0.98039214289811338</v>
      </c>
      <c r="I366" s="8">
        <f>('DGL 4'!$P$7/'DGL 4'!$B$26)*(1-EXP(-'DGL 4'!$B$26*D366)) + ('DGL 4'!$P$8/'DGL 4'!$B$27)*(1-EXP(-'DGL 4'!$B$27*D366))+ ('DGL 4'!$P$9/'DGL 4'!$B$28)*(1-EXP(-'DGL 4'!$B$28*D366))</f>
        <v>9.8039214212917827</v>
      </c>
      <c r="J366" s="21">
        <f>(I366+Systeme!$K$20)/Systeme!$K$17</f>
        <v>9.8039214212917829E-3</v>
      </c>
      <c r="L366" s="8">
        <f t="shared" si="10"/>
        <v>9.8039290830578235E-8</v>
      </c>
      <c r="M366" s="21">
        <f>(L366+Systeme!$S$20)/Systeme!$S$17</f>
        <v>9.803929083057824E-11</v>
      </c>
      <c r="O366" s="8">
        <f>('DGL 4'!$P$15/'DGL 4'!$B$26)*(1-EXP(-'DGL 4'!$B$26*D366)) + ('DGL 4'!$P$16/'DGL 4'!$B$27)*(1-EXP(-'DGL 4'!$B$27*D366))+ ('DGL 4'!$P$17/'DGL 4'!$B$28)*(1-EXP(-'DGL 4'!$B$28*D366))</f>
        <v>7.0316122041331175E-6</v>
      </c>
      <c r="P366" s="21">
        <f>(O366+Systeme!$AA$20)/Systeme!$AA$17</f>
        <v>7.0316122041331171E-17</v>
      </c>
    </row>
    <row r="367" spans="1:16" x14ac:dyDescent="0.25">
      <c r="A367" s="4">
        <f t="shared" si="11"/>
        <v>365</v>
      </c>
      <c r="D367" s="19">
        <f>A367*0.001 *Systeme!$G$4</f>
        <v>182.5</v>
      </c>
      <c r="F367" s="8">
        <f>('DGL 4'!$P$3/'DGL 4'!$B$26)*(1-EXP(-'DGL 4'!$B$26*D367)) + ('DGL 4'!$P$4/'DGL 4'!$B$27)*(1-EXP(-'DGL 4'!$B$27*D367))+ ('DGL 4'!$P$5/'DGL 4'!$B$28)*(1-EXP(-'DGL 4'!$B$28*D367))</f>
        <v>-9.8039285701668888</v>
      </c>
      <c r="G367" s="21">
        <f>(F367+Systeme!$C$20)/Systeme!$C$17</f>
        <v>0.98039214285966625</v>
      </c>
      <c r="I367" s="8">
        <f>('DGL 4'!$P$7/'DGL 4'!$B$26)*(1-EXP(-'DGL 4'!$B$26*D367)) + ('DGL 4'!$P$8/'DGL 4'!$B$27)*(1-EXP(-'DGL 4'!$B$27*D367))+ ('DGL 4'!$P$9/'DGL 4'!$B$28)*(1-EXP(-'DGL 4'!$B$28*D367))</f>
        <v>9.8039214209073098</v>
      </c>
      <c r="J367" s="21">
        <f>(I367+Systeme!$K$20)/Systeme!$K$17</f>
        <v>9.8039214209073092E-3</v>
      </c>
      <c r="L367" s="8">
        <f t="shared" si="10"/>
        <v>9.8039292140850961E-8</v>
      </c>
      <c r="M367" s="21">
        <f>(L367+Systeme!$S$20)/Systeme!$S$17</f>
        <v>9.8039292140850954E-11</v>
      </c>
      <c r="O367" s="8">
        <f>('DGL 4'!$P$15/'DGL 4'!$B$26)*(1-EXP(-'DGL 4'!$B$26*D367)) + ('DGL 4'!$P$16/'DGL 4'!$B$27)*(1-EXP(-'DGL 4'!$B$27*D367))+ ('DGL 4'!$P$17/'DGL 4'!$B$28)*(1-EXP(-'DGL 4'!$B$28*D367))</f>
        <v>7.0512202868681754E-6</v>
      </c>
      <c r="P367" s="21">
        <f>(O367+Systeme!$AA$20)/Systeme!$AA$17</f>
        <v>7.0512202868681758E-17</v>
      </c>
    </row>
    <row r="368" spans="1:16" x14ac:dyDescent="0.25">
      <c r="A368" s="4">
        <f t="shared" si="11"/>
        <v>366</v>
      </c>
      <c r="D368" s="19">
        <f>A368*0.001 *Systeme!$G$4</f>
        <v>183</v>
      </c>
      <c r="F368" s="8">
        <f>('DGL 4'!$P$3/'DGL 4'!$B$26)*(1-EXP(-'DGL 4'!$B$26*D368)) + ('DGL 4'!$P$4/'DGL 4'!$B$27)*(1-EXP(-'DGL 4'!$B$27*D368))+ ('DGL 4'!$P$5/'DGL 4'!$B$28)*(1-EXP(-'DGL 4'!$B$28*D368))</f>
        <v>-9.8039285893904999</v>
      </c>
      <c r="G368" s="21">
        <f>(F368+Systeme!$C$20)/Systeme!$C$17</f>
        <v>0.980392142821219</v>
      </c>
      <c r="I368" s="8">
        <f>('DGL 4'!$P$7/'DGL 4'!$B$26)*(1-EXP(-'DGL 4'!$B$26*D368)) + ('DGL 4'!$P$8/'DGL 4'!$B$27)*(1-EXP(-'DGL 4'!$B$27*D368))+ ('DGL 4'!$P$9/'DGL 4'!$B$28)*(1-EXP(-'DGL 4'!$B$28*D368))</f>
        <v>9.8039214205228387</v>
      </c>
      <c r="J368" s="21">
        <f>(I368+Systeme!$K$20)/Systeme!$K$17</f>
        <v>9.8039214205228389E-3</v>
      </c>
      <c r="L368" s="8">
        <f t="shared" si="10"/>
        <v>9.8039291674766846E-8</v>
      </c>
      <c r="M368" s="21">
        <f>(L368+Systeme!$S$20)/Systeme!$S$17</f>
        <v>9.8039291674766849E-11</v>
      </c>
      <c r="O368" s="8">
        <f>('DGL 4'!$P$15/'DGL 4'!$B$26)*(1-EXP(-'DGL 4'!$B$26*D368)) + ('DGL 4'!$P$16/'DGL 4'!$B$27)*(1-EXP(-'DGL 4'!$B$27*D368))+ ('DGL 4'!$P$17/'DGL 4'!$B$28)*(1-EXP(-'DGL 4'!$B$28*D368))</f>
        <v>7.0708283696032332E-6</v>
      </c>
      <c r="P368" s="21">
        <f>(O368+Systeme!$AA$20)/Systeme!$AA$17</f>
        <v>7.0708283696032332E-17</v>
      </c>
    </row>
    <row r="369" spans="1:16" x14ac:dyDescent="0.25">
      <c r="A369" s="4">
        <f t="shared" si="11"/>
        <v>367</v>
      </c>
      <c r="D369" s="19">
        <f>A369*0.001 *Systeme!$G$4</f>
        <v>183.5</v>
      </c>
      <c r="F369" s="8">
        <f>('DGL 4'!$P$3/'DGL 4'!$B$26)*(1-EXP(-'DGL 4'!$B$26*D369)) + ('DGL 4'!$P$4/'DGL 4'!$B$27)*(1-EXP(-'DGL 4'!$B$27*D369))+ ('DGL 4'!$P$5/'DGL 4'!$B$28)*(1-EXP(-'DGL 4'!$B$28*D369))</f>
        <v>-9.8039286086141111</v>
      </c>
      <c r="G369" s="21">
        <f>(F369+Systeme!$C$20)/Systeme!$C$17</f>
        <v>0.98039214278277176</v>
      </c>
      <c r="I369" s="8">
        <f>('DGL 4'!$P$7/'DGL 4'!$B$26)*(1-EXP(-'DGL 4'!$B$26*D369)) + ('DGL 4'!$P$8/'DGL 4'!$B$27)*(1-EXP(-'DGL 4'!$B$27*D369))+ ('DGL 4'!$P$9/'DGL 4'!$B$28)*(1-EXP(-'DGL 4'!$B$28*D369))</f>
        <v>9.8039214201383658</v>
      </c>
      <c r="J369" s="21">
        <f>(I369+Systeme!$K$20)/Systeme!$K$17</f>
        <v>9.8039214201383652E-3</v>
      </c>
      <c r="L369" s="8">
        <f t="shared" si="10"/>
        <v>9.8039292985038724E-8</v>
      </c>
      <c r="M369" s="21">
        <f>(L369+Systeme!$S$20)/Systeme!$S$17</f>
        <v>9.8039292985038723E-11</v>
      </c>
      <c r="O369" s="8">
        <f>('DGL 4'!$P$15/'DGL 4'!$B$26)*(1-EXP(-'DGL 4'!$B$26*D369)) + ('DGL 4'!$P$16/'DGL 4'!$B$27)*(1-EXP(-'DGL 4'!$B$27*D369))+ ('DGL 4'!$P$17/'DGL 4'!$B$28)*(1-EXP(-'DGL 4'!$B$28*D369))</f>
        <v>7.0904364523382918E-6</v>
      </c>
      <c r="P369" s="21">
        <f>(O369+Systeme!$AA$20)/Systeme!$AA$17</f>
        <v>7.0904364523382918E-17</v>
      </c>
    </row>
    <row r="370" spans="1:16" x14ac:dyDescent="0.25">
      <c r="A370" s="4">
        <f t="shared" si="11"/>
        <v>368</v>
      </c>
      <c r="D370" s="19">
        <f>A370*0.001 *Systeme!$G$4</f>
        <v>184</v>
      </c>
      <c r="F370" s="8">
        <f>('DGL 4'!$P$3/'DGL 4'!$B$26)*(1-EXP(-'DGL 4'!$B$26*D370)) + ('DGL 4'!$P$4/'DGL 4'!$B$27)*(1-EXP(-'DGL 4'!$B$27*D370))+ ('DGL 4'!$P$5/'DGL 4'!$B$28)*(1-EXP(-'DGL 4'!$B$28*D370))</f>
        <v>-9.8039286278377205</v>
      </c>
      <c r="G370" s="21">
        <f>(F370+Systeme!$C$20)/Systeme!$C$17</f>
        <v>0.98039214274432462</v>
      </c>
      <c r="I370" s="8">
        <f>('DGL 4'!$P$7/'DGL 4'!$B$26)*(1-EXP(-'DGL 4'!$B$26*D370)) + ('DGL 4'!$P$8/'DGL 4'!$B$27)*(1-EXP(-'DGL 4'!$B$27*D370))+ ('DGL 4'!$P$9/'DGL 4'!$B$28)*(1-EXP(-'DGL 4'!$B$28*D370))</f>
        <v>9.8039214197538929</v>
      </c>
      <c r="J370" s="21">
        <f>(I370+Systeme!$K$20)/Systeme!$K$17</f>
        <v>9.8039214197538933E-3</v>
      </c>
      <c r="L370" s="8">
        <f t="shared" si="10"/>
        <v>9.803929251895461E-8</v>
      </c>
      <c r="M370" s="21">
        <f>(L370+Systeme!$S$20)/Systeme!$S$17</f>
        <v>9.8039292518954605E-11</v>
      </c>
      <c r="O370" s="8">
        <f>('DGL 4'!$P$15/'DGL 4'!$B$26)*(1-EXP(-'DGL 4'!$B$26*D370)) + ('DGL 4'!$P$16/'DGL 4'!$B$27)*(1-EXP(-'DGL 4'!$B$27*D370))+ ('DGL 4'!$P$17/'DGL 4'!$B$28)*(1-EXP(-'DGL 4'!$B$28*D370))</f>
        <v>7.1100445350733497E-6</v>
      </c>
      <c r="P370" s="21">
        <f>(O370+Systeme!$AA$20)/Systeme!$AA$17</f>
        <v>7.1100445350733493E-17</v>
      </c>
    </row>
    <row r="371" spans="1:16" x14ac:dyDescent="0.25">
      <c r="A371" s="4">
        <f t="shared" si="11"/>
        <v>369</v>
      </c>
      <c r="D371" s="19">
        <f>A371*0.001 *Systeme!$G$4</f>
        <v>184.5</v>
      </c>
      <c r="F371" s="8">
        <f>('DGL 4'!$P$3/'DGL 4'!$B$26)*(1-EXP(-'DGL 4'!$B$26*D371)) + ('DGL 4'!$P$4/'DGL 4'!$B$27)*(1-EXP(-'DGL 4'!$B$27*D371))+ ('DGL 4'!$P$5/'DGL 4'!$B$28)*(1-EXP(-'DGL 4'!$B$28*D371))</f>
        <v>-9.8039286470613316</v>
      </c>
      <c r="G371" s="21">
        <f>(F371+Systeme!$C$20)/Systeme!$C$17</f>
        <v>0.98039214270587727</v>
      </c>
      <c r="I371" s="8">
        <f>('DGL 4'!$P$7/'DGL 4'!$B$26)*(1-EXP(-'DGL 4'!$B$26*D371)) + ('DGL 4'!$P$8/'DGL 4'!$B$27)*(1-EXP(-'DGL 4'!$B$27*D371))+ ('DGL 4'!$P$9/'DGL 4'!$B$28)*(1-EXP(-'DGL 4'!$B$28*D371))</f>
        <v>9.8039214193694217</v>
      </c>
      <c r="J371" s="21">
        <f>(I371+Systeme!$K$20)/Systeme!$K$17</f>
        <v>9.8039214193694213E-3</v>
      </c>
      <c r="L371" s="8">
        <f t="shared" si="10"/>
        <v>9.8039292052870495E-8</v>
      </c>
      <c r="M371" s="21">
        <f>(L371+Systeme!$S$20)/Systeme!$S$17</f>
        <v>9.8039292052870499E-11</v>
      </c>
      <c r="O371" s="8">
        <f>('DGL 4'!$P$15/'DGL 4'!$B$26)*(1-EXP(-'DGL 4'!$B$26*D371)) + ('DGL 4'!$P$16/'DGL 4'!$B$27)*(1-EXP(-'DGL 4'!$B$27*D371))+ ('DGL 4'!$P$17/'DGL 4'!$B$28)*(1-EXP(-'DGL 4'!$B$28*D371))</f>
        <v>7.1296526178084075E-6</v>
      </c>
      <c r="P371" s="21">
        <f>(O371+Systeme!$AA$20)/Systeme!$AA$17</f>
        <v>7.1296526178084079E-17</v>
      </c>
    </row>
    <row r="372" spans="1:16" x14ac:dyDescent="0.25">
      <c r="A372" s="4">
        <f t="shared" si="11"/>
        <v>370</v>
      </c>
      <c r="D372" s="19">
        <f>A372*0.001 *Systeme!$G$4</f>
        <v>185</v>
      </c>
      <c r="F372" s="8">
        <f>('DGL 4'!$P$3/'DGL 4'!$B$26)*(1-EXP(-'DGL 4'!$B$26*D372)) + ('DGL 4'!$P$4/'DGL 4'!$B$27)*(1-EXP(-'DGL 4'!$B$27*D372))+ ('DGL 4'!$P$5/'DGL 4'!$B$28)*(1-EXP(-'DGL 4'!$B$28*D372))</f>
        <v>-9.8039286662849428</v>
      </c>
      <c r="G372" s="21">
        <f>(F372+Systeme!$C$20)/Systeme!$C$17</f>
        <v>0.98039214266743013</v>
      </c>
      <c r="I372" s="8">
        <f>('DGL 4'!$P$7/'DGL 4'!$B$26)*(1-EXP(-'DGL 4'!$B$26*D372)) + ('DGL 4'!$P$8/'DGL 4'!$B$27)*(1-EXP(-'DGL 4'!$B$27*D372))+ ('DGL 4'!$P$9/'DGL 4'!$B$28)*(1-EXP(-'DGL 4'!$B$28*D372))</f>
        <v>9.8039214189849488</v>
      </c>
      <c r="J372" s="21">
        <f>(I372+Systeme!$K$20)/Systeme!$K$17</f>
        <v>9.8039214189849493E-3</v>
      </c>
      <c r="L372" s="8">
        <f t="shared" si="10"/>
        <v>9.803929336314322E-8</v>
      </c>
      <c r="M372" s="21">
        <f>(L372+Systeme!$S$20)/Systeme!$S$17</f>
        <v>9.8039293363143214E-11</v>
      </c>
      <c r="O372" s="8">
        <f>('DGL 4'!$P$15/'DGL 4'!$B$26)*(1-EXP(-'DGL 4'!$B$26*D372)) + ('DGL 4'!$P$16/'DGL 4'!$B$27)*(1-EXP(-'DGL 4'!$B$27*D372))+ ('DGL 4'!$P$17/'DGL 4'!$B$28)*(1-EXP(-'DGL 4'!$B$28*D372))</f>
        <v>7.1492607005434653E-6</v>
      </c>
      <c r="P372" s="21">
        <f>(O372+Systeme!$AA$20)/Systeme!$AA$17</f>
        <v>7.1492607005434653E-17</v>
      </c>
    </row>
    <row r="373" spans="1:16" x14ac:dyDescent="0.25">
      <c r="A373" s="4">
        <f t="shared" si="11"/>
        <v>371</v>
      </c>
      <c r="D373" s="19">
        <f>A373*0.001 *Systeme!$G$4</f>
        <v>185.5</v>
      </c>
      <c r="F373" s="8">
        <f>('DGL 4'!$P$3/'DGL 4'!$B$26)*(1-EXP(-'DGL 4'!$B$26*D373)) + ('DGL 4'!$P$4/'DGL 4'!$B$27)*(1-EXP(-'DGL 4'!$B$27*D373))+ ('DGL 4'!$P$5/'DGL 4'!$B$28)*(1-EXP(-'DGL 4'!$B$28*D373))</f>
        <v>-9.8039286855085539</v>
      </c>
      <c r="G373" s="21">
        <f>(F373+Systeme!$C$20)/Systeme!$C$17</f>
        <v>0.98039214262898289</v>
      </c>
      <c r="I373" s="8">
        <f>('DGL 4'!$P$7/'DGL 4'!$B$26)*(1-EXP(-'DGL 4'!$B$26*D373)) + ('DGL 4'!$P$8/'DGL 4'!$B$27)*(1-EXP(-'DGL 4'!$B$27*D373))+ ('DGL 4'!$P$9/'DGL 4'!$B$28)*(1-EXP(-'DGL 4'!$B$28*D373))</f>
        <v>9.8039214186004759</v>
      </c>
      <c r="J373" s="21">
        <f>(I373+Systeme!$K$20)/Systeme!$K$17</f>
        <v>9.8039214186004756E-3</v>
      </c>
      <c r="L373" s="8">
        <f t="shared" si="10"/>
        <v>9.8039294673415098E-8</v>
      </c>
      <c r="M373" s="21">
        <f>(L373+Systeme!$S$20)/Systeme!$S$17</f>
        <v>9.8039294673415102E-11</v>
      </c>
      <c r="O373" s="8">
        <f>('DGL 4'!$P$15/'DGL 4'!$B$26)*(1-EXP(-'DGL 4'!$B$26*D373)) + ('DGL 4'!$P$16/'DGL 4'!$B$27)*(1-EXP(-'DGL 4'!$B$27*D373))+ ('DGL 4'!$P$17/'DGL 4'!$B$28)*(1-EXP(-'DGL 4'!$B$28*D373))</f>
        <v>7.168868783278524E-6</v>
      </c>
      <c r="P373" s="21">
        <f>(O373+Systeme!$AA$20)/Systeme!$AA$17</f>
        <v>7.168868783278524E-17</v>
      </c>
    </row>
    <row r="374" spans="1:16" x14ac:dyDescent="0.25">
      <c r="A374" s="4">
        <f t="shared" si="11"/>
        <v>372</v>
      </c>
      <c r="D374" s="19">
        <f>A374*0.001 *Systeme!$G$4</f>
        <v>186</v>
      </c>
      <c r="F374" s="8">
        <f>('DGL 4'!$P$3/'DGL 4'!$B$26)*(1-EXP(-'DGL 4'!$B$26*D374)) + ('DGL 4'!$P$4/'DGL 4'!$B$27)*(1-EXP(-'DGL 4'!$B$27*D374))+ ('DGL 4'!$P$5/'DGL 4'!$B$28)*(1-EXP(-'DGL 4'!$B$28*D374))</f>
        <v>-9.8039287047321633</v>
      </c>
      <c r="G374" s="21">
        <f>(F374+Systeme!$C$20)/Systeme!$C$17</f>
        <v>0.98039214259053564</v>
      </c>
      <c r="I374" s="8">
        <f>('DGL 4'!$P$7/'DGL 4'!$B$26)*(1-EXP(-'DGL 4'!$B$26*D374)) + ('DGL 4'!$P$8/'DGL 4'!$B$27)*(1-EXP(-'DGL 4'!$B$27*D374))+ ('DGL 4'!$P$9/'DGL 4'!$B$28)*(1-EXP(-'DGL 4'!$B$28*D374))</f>
        <v>9.8039214182160048</v>
      </c>
      <c r="J374" s="21">
        <f>(I374+Systeme!$K$20)/Systeme!$K$17</f>
        <v>9.8039214182160054E-3</v>
      </c>
      <c r="L374" s="8">
        <f t="shared" si="10"/>
        <v>9.8039292430974144E-8</v>
      </c>
      <c r="M374" s="21">
        <f>(L374+Systeme!$S$20)/Systeme!$S$17</f>
        <v>9.803929243097415E-11</v>
      </c>
      <c r="O374" s="8">
        <f>('DGL 4'!$P$15/'DGL 4'!$B$26)*(1-EXP(-'DGL 4'!$B$26*D374)) + ('DGL 4'!$P$16/'DGL 4'!$B$27)*(1-EXP(-'DGL 4'!$B$27*D374))+ ('DGL 4'!$P$17/'DGL 4'!$B$28)*(1-EXP(-'DGL 4'!$B$28*D374))</f>
        <v>7.1884768660135818E-6</v>
      </c>
      <c r="P374" s="21">
        <f>(O374+Systeme!$AA$20)/Systeme!$AA$17</f>
        <v>7.1884768660135814E-17</v>
      </c>
    </row>
    <row r="375" spans="1:16" x14ac:dyDescent="0.25">
      <c r="A375" s="4">
        <f t="shared" si="11"/>
        <v>373</v>
      </c>
      <c r="D375" s="19">
        <f>A375*0.001 *Systeme!$G$4</f>
        <v>186.5</v>
      </c>
      <c r="F375" s="8">
        <f>('DGL 4'!$P$3/'DGL 4'!$B$26)*(1-EXP(-'DGL 4'!$B$26*D375)) + ('DGL 4'!$P$4/'DGL 4'!$B$27)*(1-EXP(-'DGL 4'!$B$27*D375))+ ('DGL 4'!$P$5/'DGL 4'!$B$28)*(1-EXP(-'DGL 4'!$B$28*D375))</f>
        <v>-9.8039287239557744</v>
      </c>
      <c r="G375" s="21">
        <f>(F375+Systeme!$C$20)/Systeme!$C$17</f>
        <v>0.9803921425520884</v>
      </c>
      <c r="I375" s="8">
        <f>('DGL 4'!$P$7/'DGL 4'!$B$26)*(1-EXP(-'DGL 4'!$B$26*D375)) + ('DGL 4'!$P$8/'DGL 4'!$B$27)*(1-EXP(-'DGL 4'!$B$27*D375))+ ('DGL 4'!$P$9/'DGL 4'!$B$28)*(1-EXP(-'DGL 4'!$B$28*D375))</f>
        <v>9.8039214178315319</v>
      </c>
      <c r="J375" s="21">
        <f>(I375+Systeme!$K$20)/Systeme!$K$17</f>
        <v>9.8039214178315317E-3</v>
      </c>
      <c r="L375" s="8">
        <f t="shared" si="10"/>
        <v>9.803929374124687E-8</v>
      </c>
      <c r="M375" s="21">
        <f>(L375+Systeme!$S$20)/Systeme!$S$17</f>
        <v>9.8039293741246865E-11</v>
      </c>
      <c r="O375" s="8">
        <f>('DGL 4'!$P$15/'DGL 4'!$B$26)*(1-EXP(-'DGL 4'!$B$26*D375)) + ('DGL 4'!$P$16/'DGL 4'!$B$27)*(1-EXP(-'DGL 4'!$B$27*D375))+ ('DGL 4'!$P$17/'DGL 4'!$B$28)*(1-EXP(-'DGL 4'!$B$28*D375))</f>
        <v>7.2080849487486396E-6</v>
      </c>
      <c r="P375" s="21">
        <f>(O375+Systeme!$AA$20)/Systeme!$AA$17</f>
        <v>7.20808494874864E-17</v>
      </c>
    </row>
    <row r="376" spans="1:16" x14ac:dyDescent="0.25">
      <c r="A376" s="4">
        <f t="shared" si="11"/>
        <v>374</v>
      </c>
      <c r="D376" s="19">
        <f>A376*0.001 *Systeme!$G$4</f>
        <v>187</v>
      </c>
      <c r="F376" s="8">
        <f>('DGL 4'!$P$3/'DGL 4'!$B$26)*(1-EXP(-'DGL 4'!$B$26*D376)) + ('DGL 4'!$P$4/'DGL 4'!$B$27)*(1-EXP(-'DGL 4'!$B$27*D376))+ ('DGL 4'!$P$5/'DGL 4'!$B$28)*(1-EXP(-'DGL 4'!$B$28*D376))</f>
        <v>-9.8039287431793856</v>
      </c>
      <c r="G376" s="21">
        <f>(F376+Systeme!$C$20)/Systeme!$C$17</f>
        <v>0.98039214251364126</v>
      </c>
      <c r="I376" s="8">
        <f>('DGL 4'!$P$7/'DGL 4'!$B$26)*(1-EXP(-'DGL 4'!$B$26*D376)) + ('DGL 4'!$P$8/'DGL 4'!$B$27)*(1-EXP(-'DGL 4'!$B$27*D376))+ ('DGL 4'!$P$9/'DGL 4'!$B$28)*(1-EXP(-'DGL 4'!$B$28*D376))</f>
        <v>9.8039214174470608</v>
      </c>
      <c r="J376" s="21">
        <f>(I376+Systeme!$K$20)/Systeme!$K$17</f>
        <v>9.8039214174470615E-3</v>
      </c>
      <c r="L376" s="8">
        <f t="shared" si="10"/>
        <v>9.8039293275161908E-8</v>
      </c>
      <c r="M376" s="21">
        <f>(L376+Systeme!$S$20)/Systeme!$S$17</f>
        <v>9.8039293275161906E-11</v>
      </c>
      <c r="O376" s="8">
        <f>('DGL 4'!$P$15/'DGL 4'!$B$26)*(1-EXP(-'DGL 4'!$B$26*D376)) + ('DGL 4'!$P$16/'DGL 4'!$B$27)*(1-EXP(-'DGL 4'!$B$27*D376))+ ('DGL 4'!$P$17/'DGL 4'!$B$28)*(1-EXP(-'DGL 4'!$B$28*D376))</f>
        <v>7.2276930314836983E-6</v>
      </c>
      <c r="P376" s="21">
        <f>(O376+Systeme!$AA$20)/Systeme!$AA$17</f>
        <v>7.2276930314836987E-17</v>
      </c>
    </row>
    <row r="377" spans="1:16" x14ac:dyDescent="0.25">
      <c r="A377" s="4">
        <f t="shared" si="11"/>
        <v>375</v>
      </c>
      <c r="D377" s="19">
        <f>A377*0.001 *Systeme!$G$4</f>
        <v>187.5</v>
      </c>
      <c r="F377" s="8">
        <f>('DGL 4'!$P$3/'DGL 4'!$B$26)*(1-EXP(-'DGL 4'!$B$26*D377)) + ('DGL 4'!$P$4/'DGL 4'!$B$27)*(1-EXP(-'DGL 4'!$B$27*D377))+ ('DGL 4'!$P$5/'DGL 4'!$B$28)*(1-EXP(-'DGL 4'!$B$28*D377))</f>
        <v>-9.8039287624029967</v>
      </c>
      <c r="G377" s="21">
        <f>(F377+Systeme!$C$20)/Systeme!$C$17</f>
        <v>0.98039214247519402</v>
      </c>
      <c r="I377" s="8">
        <f>('DGL 4'!$P$7/'DGL 4'!$B$26)*(1-EXP(-'DGL 4'!$B$26*D377)) + ('DGL 4'!$P$8/'DGL 4'!$B$27)*(1-EXP(-'DGL 4'!$B$27*D377))+ ('DGL 4'!$P$9/'DGL 4'!$B$28)*(1-EXP(-'DGL 4'!$B$28*D377))</f>
        <v>9.8039214170625879</v>
      </c>
      <c r="J377" s="21">
        <f>(I377+Systeme!$K$20)/Systeme!$K$17</f>
        <v>9.8039214170625878E-3</v>
      </c>
      <c r="L377" s="8">
        <f t="shared" si="10"/>
        <v>9.8039294585434633E-8</v>
      </c>
      <c r="M377" s="21">
        <f>(L377+Systeme!$S$20)/Systeme!$S$17</f>
        <v>9.8039294585434634E-11</v>
      </c>
      <c r="O377" s="8">
        <f>('DGL 4'!$P$15/'DGL 4'!$B$26)*(1-EXP(-'DGL 4'!$B$26*D377)) + ('DGL 4'!$P$16/'DGL 4'!$B$27)*(1-EXP(-'DGL 4'!$B$27*D377))+ ('DGL 4'!$P$17/'DGL 4'!$B$28)*(1-EXP(-'DGL 4'!$B$28*D377))</f>
        <v>7.2473011142187561E-6</v>
      </c>
      <c r="P377" s="21">
        <f>(O377+Systeme!$AA$20)/Systeme!$AA$17</f>
        <v>7.2473011142187561E-17</v>
      </c>
    </row>
    <row r="378" spans="1:16" x14ac:dyDescent="0.25">
      <c r="A378" s="4">
        <f t="shared" si="11"/>
        <v>376</v>
      </c>
      <c r="D378" s="19">
        <f>A378*0.001 *Systeme!$G$4</f>
        <v>188</v>
      </c>
      <c r="F378" s="8">
        <f>('DGL 4'!$P$3/'DGL 4'!$B$26)*(1-EXP(-'DGL 4'!$B$26*D378)) + ('DGL 4'!$P$4/'DGL 4'!$B$27)*(1-EXP(-'DGL 4'!$B$27*D378))+ ('DGL 4'!$P$5/'DGL 4'!$B$28)*(1-EXP(-'DGL 4'!$B$28*D378))</f>
        <v>-9.8039287816266061</v>
      </c>
      <c r="G378" s="21">
        <f>(F378+Systeme!$C$20)/Systeme!$C$17</f>
        <v>0.98039214243674677</v>
      </c>
      <c r="I378" s="8">
        <f>('DGL 4'!$P$7/'DGL 4'!$B$26)*(1-EXP(-'DGL 4'!$B$26*D378)) + ('DGL 4'!$P$8/'DGL 4'!$B$27)*(1-EXP(-'DGL 4'!$B$27*D378))+ ('DGL 4'!$P$9/'DGL 4'!$B$28)*(1-EXP(-'DGL 4'!$B$28*D378))</f>
        <v>9.803921416678115</v>
      </c>
      <c r="J378" s="21">
        <f>(I378+Systeme!$K$20)/Systeme!$K$17</f>
        <v>9.8039214166781158E-3</v>
      </c>
      <c r="L378" s="8">
        <f t="shared" si="10"/>
        <v>9.8039294119350519E-8</v>
      </c>
      <c r="M378" s="21">
        <f>(L378+Systeme!$S$20)/Systeme!$S$17</f>
        <v>9.8039294119350515E-11</v>
      </c>
      <c r="O378" s="8">
        <f>('DGL 4'!$P$15/'DGL 4'!$B$26)*(1-EXP(-'DGL 4'!$B$26*D378)) + ('DGL 4'!$P$16/'DGL 4'!$B$27)*(1-EXP(-'DGL 4'!$B$27*D378))+ ('DGL 4'!$P$17/'DGL 4'!$B$28)*(1-EXP(-'DGL 4'!$B$28*D378))</f>
        <v>7.2669091969538139E-6</v>
      </c>
      <c r="P378" s="21">
        <f>(O378+Systeme!$AA$20)/Systeme!$AA$17</f>
        <v>7.2669091969538135E-17</v>
      </c>
    </row>
    <row r="379" spans="1:16" x14ac:dyDescent="0.25">
      <c r="A379" s="4">
        <f t="shared" si="11"/>
        <v>377</v>
      </c>
      <c r="D379" s="19">
        <f>A379*0.001 *Systeme!$G$4</f>
        <v>188.5</v>
      </c>
      <c r="F379" s="8">
        <f>('DGL 4'!$P$3/'DGL 4'!$B$26)*(1-EXP(-'DGL 4'!$B$26*D379)) + ('DGL 4'!$P$4/'DGL 4'!$B$27)*(1-EXP(-'DGL 4'!$B$27*D379))+ ('DGL 4'!$P$5/'DGL 4'!$B$28)*(1-EXP(-'DGL 4'!$B$28*D379))</f>
        <v>-9.8039288008502172</v>
      </c>
      <c r="G379" s="21">
        <f>(F379+Systeme!$C$20)/Systeme!$C$17</f>
        <v>0.98039214239829964</v>
      </c>
      <c r="I379" s="8">
        <f>('DGL 4'!$P$7/'DGL 4'!$B$26)*(1-EXP(-'DGL 4'!$B$26*D379)) + ('DGL 4'!$P$8/'DGL 4'!$B$27)*(1-EXP(-'DGL 4'!$B$27*D379))+ ('DGL 4'!$P$9/'DGL 4'!$B$28)*(1-EXP(-'DGL 4'!$B$28*D379))</f>
        <v>9.8039214162936439</v>
      </c>
      <c r="J379" s="21">
        <f>(I379+Systeme!$K$20)/Systeme!$K$17</f>
        <v>9.8039214162936438E-3</v>
      </c>
      <c r="L379" s="8">
        <f t="shared" si="10"/>
        <v>9.8039293653266404E-8</v>
      </c>
      <c r="M379" s="21">
        <f>(L379+Systeme!$S$20)/Systeme!$S$17</f>
        <v>9.8039293653266409E-11</v>
      </c>
      <c r="O379" s="8">
        <f>('DGL 4'!$P$15/'DGL 4'!$B$26)*(1-EXP(-'DGL 4'!$B$26*D379)) + ('DGL 4'!$P$16/'DGL 4'!$B$27)*(1-EXP(-'DGL 4'!$B$27*D379))+ ('DGL 4'!$P$17/'DGL 4'!$B$28)*(1-EXP(-'DGL 4'!$B$28*D379))</f>
        <v>7.2865172796888717E-6</v>
      </c>
      <c r="P379" s="21">
        <f>(O379+Systeme!$AA$20)/Systeme!$AA$17</f>
        <v>7.2865172796888721E-17</v>
      </c>
    </row>
    <row r="380" spans="1:16" x14ac:dyDescent="0.25">
      <c r="A380" s="4">
        <f t="shared" si="11"/>
        <v>378</v>
      </c>
      <c r="D380" s="19">
        <f>A380*0.001 *Systeme!$G$4</f>
        <v>189</v>
      </c>
      <c r="F380" s="8">
        <f>('DGL 4'!$P$3/'DGL 4'!$B$26)*(1-EXP(-'DGL 4'!$B$26*D380)) + ('DGL 4'!$P$4/'DGL 4'!$B$27)*(1-EXP(-'DGL 4'!$B$27*D380))+ ('DGL 4'!$P$5/'DGL 4'!$B$28)*(1-EXP(-'DGL 4'!$B$28*D380))</f>
        <v>-9.8039288200738284</v>
      </c>
      <c r="G380" s="21">
        <f>(F380+Systeme!$C$20)/Systeme!$C$17</f>
        <v>0.98039214235985228</v>
      </c>
      <c r="I380" s="8">
        <f>('DGL 4'!$P$7/'DGL 4'!$B$26)*(1-EXP(-'DGL 4'!$B$26*D380)) + ('DGL 4'!$P$8/'DGL 4'!$B$27)*(1-EXP(-'DGL 4'!$B$27*D380))+ ('DGL 4'!$P$9/'DGL 4'!$B$28)*(1-EXP(-'DGL 4'!$B$28*D380))</f>
        <v>9.803921415909171</v>
      </c>
      <c r="J380" s="21">
        <f>(I380+Systeme!$K$20)/Systeme!$K$17</f>
        <v>9.8039214159091718E-3</v>
      </c>
      <c r="L380" s="8">
        <f t="shared" si="10"/>
        <v>9.8039294963538282E-8</v>
      </c>
      <c r="M380" s="21">
        <f>(L380+Systeme!$S$20)/Systeme!$S$17</f>
        <v>9.8039294963538284E-11</v>
      </c>
      <c r="O380" s="8">
        <f>('DGL 4'!$P$15/'DGL 4'!$B$26)*(1-EXP(-'DGL 4'!$B$26*D380)) + ('DGL 4'!$P$16/'DGL 4'!$B$27)*(1-EXP(-'DGL 4'!$B$27*D380))+ ('DGL 4'!$P$17/'DGL 4'!$B$28)*(1-EXP(-'DGL 4'!$B$28*D380))</f>
        <v>7.3061253624239304E-6</v>
      </c>
      <c r="P380" s="21">
        <f>(O380+Systeme!$AA$20)/Systeme!$AA$17</f>
        <v>7.3061253624239308E-17</v>
      </c>
    </row>
    <row r="381" spans="1:16" x14ac:dyDescent="0.25">
      <c r="A381" s="4">
        <f t="shared" si="11"/>
        <v>379</v>
      </c>
      <c r="D381" s="19">
        <f>A381*0.001 *Systeme!$G$4</f>
        <v>189.5</v>
      </c>
      <c r="F381" s="8">
        <f>('DGL 4'!$P$3/'DGL 4'!$B$26)*(1-EXP(-'DGL 4'!$B$26*D381)) + ('DGL 4'!$P$4/'DGL 4'!$B$27)*(1-EXP(-'DGL 4'!$B$27*D381))+ ('DGL 4'!$P$5/'DGL 4'!$B$28)*(1-EXP(-'DGL 4'!$B$28*D381))</f>
        <v>-9.8039288392974395</v>
      </c>
      <c r="G381" s="21">
        <f>(F381+Systeme!$C$20)/Systeme!$C$17</f>
        <v>0.98039214232140515</v>
      </c>
      <c r="I381" s="8">
        <f>('DGL 4'!$P$7/'DGL 4'!$B$26)*(1-EXP(-'DGL 4'!$B$26*D381)) + ('DGL 4'!$P$8/'DGL 4'!$B$27)*(1-EXP(-'DGL 4'!$B$27*D381))+ ('DGL 4'!$P$9/'DGL 4'!$B$28)*(1-EXP(-'DGL 4'!$B$28*D381))</f>
        <v>9.8039214155246999</v>
      </c>
      <c r="J381" s="21">
        <f>(I381+Systeme!$K$20)/Systeme!$K$17</f>
        <v>9.8039214155246999E-3</v>
      </c>
      <c r="L381" s="8">
        <f t="shared" si="10"/>
        <v>9.8039294497454168E-8</v>
      </c>
      <c r="M381" s="21">
        <f>(L381+Systeme!$S$20)/Systeme!$S$17</f>
        <v>9.8039294497454166E-11</v>
      </c>
      <c r="O381" s="8">
        <f>('DGL 4'!$P$15/'DGL 4'!$B$26)*(1-EXP(-'DGL 4'!$B$26*D381)) + ('DGL 4'!$P$16/'DGL 4'!$B$27)*(1-EXP(-'DGL 4'!$B$27*D381))+ ('DGL 4'!$P$17/'DGL 4'!$B$28)*(1-EXP(-'DGL 4'!$B$28*D381))</f>
        <v>7.3257334451589882E-6</v>
      </c>
      <c r="P381" s="21">
        <f>(O381+Systeme!$AA$20)/Systeme!$AA$17</f>
        <v>7.3257334451589882E-17</v>
      </c>
    </row>
    <row r="382" spans="1:16" x14ac:dyDescent="0.25">
      <c r="A382" s="4">
        <f t="shared" si="11"/>
        <v>380</v>
      </c>
      <c r="D382" s="19">
        <f>A382*0.001 *Systeme!$G$4</f>
        <v>190</v>
      </c>
      <c r="F382" s="8">
        <f>('DGL 4'!$P$3/'DGL 4'!$B$26)*(1-EXP(-'DGL 4'!$B$26*D382)) + ('DGL 4'!$P$4/'DGL 4'!$B$27)*(1-EXP(-'DGL 4'!$B$27*D382))+ ('DGL 4'!$P$5/'DGL 4'!$B$28)*(1-EXP(-'DGL 4'!$B$28*D382))</f>
        <v>-9.8039288585210507</v>
      </c>
      <c r="G382" s="21">
        <f>(F382+Systeme!$C$20)/Systeme!$C$17</f>
        <v>0.9803921422829579</v>
      </c>
      <c r="I382" s="8">
        <f>('DGL 4'!$P$7/'DGL 4'!$B$26)*(1-EXP(-'DGL 4'!$B$26*D382)) + ('DGL 4'!$P$8/'DGL 4'!$B$27)*(1-EXP(-'DGL 4'!$B$27*D382))+ ('DGL 4'!$P$9/'DGL 4'!$B$28)*(1-EXP(-'DGL 4'!$B$28*D382))</f>
        <v>9.803921415140227</v>
      </c>
      <c r="J382" s="21">
        <f>(I382+Systeme!$K$20)/Systeme!$K$17</f>
        <v>9.8039214151402262E-3</v>
      </c>
      <c r="L382" s="8">
        <f t="shared" si="10"/>
        <v>9.8039295807726893E-8</v>
      </c>
      <c r="M382" s="21">
        <f>(L382+Systeme!$S$20)/Systeme!$S$17</f>
        <v>9.8039295807726893E-11</v>
      </c>
      <c r="O382" s="8">
        <f>('DGL 4'!$P$15/'DGL 4'!$B$26)*(1-EXP(-'DGL 4'!$B$26*D382)) + ('DGL 4'!$P$16/'DGL 4'!$B$27)*(1-EXP(-'DGL 4'!$B$27*D382))+ ('DGL 4'!$P$17/'DGL 4'!$B$28)*(1-EXP(-'DGL 4'!$B$28*D382))</f>
        <v>7.345341527894046E-6</v>
      </c>
      <c r="P382" s="21">
        <f>(O382+Systeme!$AA$20)/Systeme!$AA$17</f>
        <v>7.3453415278940456E-17</v>
      </c>
    </row>
    <row r="383" spans="1:16" x14ac:dyDescent="0.25">
      <c r="A383" s="4">
        <f t="shared" si="11"/>
        <v>381</v>
      </c>
      <c r="D383" s="19">
        <f>A383*0.001 *Systeme!$G$4</f>
        <v>190.5</v>
      </c>
      <c r="F383" s="8">
        <f>('DGL 4'!$P$3/'DGL 4'!$B$26)*(1-EXP(-'DGL 4'!$B$26*D383)) + ('DGL 4'!$P$4/'DGL 4'!$B$27)*(1-EXP(-'DGL 4'!$B$27*D383))+ ('DGL 4'!$P$5/'DGL 4'!$B$28)*(1-EXP(-'DGL 4'!$B$28*D383))</f>
        <v>-9.80392887774466</v>
      </c>
      <c r="G383" s="21">
        <f>(F383+Systeme!$C$20)/Systeme!$C$17</f>
        <v>0.98039214224451066</v>
      </c>
      <c r="I383" s="8">
        <f>('DGL 4'!$P$7/'DGL 4'!$B$26)*(1-EXP(-'DGL 4'!$B$26*D383)) + ('DGL 4'!$P$8/'DGL 4'!$B$27)*(1-EXP(-'DGL 4'!$B$27*D383))+ ('DGL 4'!$P$9/'DGL 4'!$B$28)*(1-EXP(-'DGL 4'!$B$28*D383))</f>
        <v>9.8039214147557541</v>
      </c>
      <c r="J383" s="21">
        <f>(I383+Systeme!$K$20)/Systeme!$K$17</f>
        <v>9.8039214147557542E-3</v>
      </c>
      <c r="L383" s="8">
        <f t="shared" si="10"/>
        <v>9.8039295341642779E-8</v>
      </c>
      <c r="M383" s="21">
        <f>(L383+Systeme!$S$20)/Systeme!$S$17</f>
        <v>9.8039295341642775E-11</v>
      </c>
      <c r="O383" s="8">
        <f>('DGL 4'!$P$15/'DGL 4'!$B$26)*(1-EXP(-'DGL 4'!$B$26*D383)) + ('DGL 4'!$P$16/'DGL 4'!$B$27)*(1-EXP(-'DGL 4'!$B$27*D383))+ ('DGL 4'!$P$17/'DGL 4'!$B$28)*(1-EXP(-'DGL 4'!$B$28*D383))</f>
        <v>7.3649496106291038E-6</v>
      </c>
      <c r="P383" s="21">
        <f>(O383+Systeme!$AA$20)/Systeme!$AA$17</f>
        <v>7.3649496106291043E-17</v>
      </c>
    </row>
    <row r="384" spans="1:16" x14ac:dyDescent="0.25">
      <c r="A384" s="4">
        <f t="shared" si="11"/>
        <v>382</v>
      </c>
      <c r="D384" s="19">
        <f>A384*0.001 *Systeme!$G$4</f>
        <v>191</v>
      </c>
      <c r="F384" s="8">
        <f>('DGL 4'!$P$3/'DGL 4'!$B$26)*(1-EXP(-'DGL 4'!$B$26*D384)) + ('DGL 4'!$P$4/'DGL 4'!$B$27)*(1-EXP(-'DGL 4'!$B$27*D384))+ ('DGL 4'!$P$5/'DGL 4'!$B$28)*(1-EXP(-'DGL 4'!$B$28*D384))</f>
        <v>-9.8039288969682712</v>
      </c>
      <c r="G384" s="21">
        <f>(F384+Systeme!$C$20)/Systeme!$C$17</f>
        <v>0.98039214220606341</v>
      </c>
      <c r="I384" s="8">
        <f>('DGL 4'!$P$7/'DGL 4'!$B$26)*(1-EXP(-'DGL 4'!$B$26*D384)) + ('DGL 4'!$P$8/'DGL 4'!$B$27)*(1-EXP(-'DGL 4'!$B$27*D384))+ ('DGL 4'!$P$9/'DGL 4'!$B$28)*(1-EXP(-'DGL 4'!$B$28*D384))</f>
        <v>9.8039214143712829</v>
      </c>
      <c r="J384" s="21">
        <f>(I384+Systeme!$K$20)/Systeme!$K$17</f>
        <v>9.8039214143712822E-3</v>
      </c>
      <c r="L384" s="8">
        <f t="shared" si="10"/>
        <v>9.8039294875557817E-8</v>
      </c>
      <c r="M384" s="21">
        <f>(L384+Systeme!$S$20)/Systeme!$S$17</f>
        <v>9.8039294875557816E-11</v>
      </c>
      <c r="O384" s="8">
        <f>('DGL 4'!$P$15/'DGL 4'!$B$26)*(1-EXP(-'DGL 4'!$B$26*D384)) + ('DGL 4'!$P$16/'DGL 4'!$B$27)*(1-EXP(-'DGL 4'!$B$27*D384))+ ('DGL 4'!$P$17/'DGL 4'!$B$28)*(1-EXP(-'DGL 4'!$B$28*D384))</f>
        <v>7.3845576933641625E-6</v>
      </c>
      <c r="P384" s="21">
        <f>(O384+Systeme!$AA$20)/Systeme!$AA$17</f>
        <v>7.3845576933641629E-17</v>
      </c>
    </row>
    <row r="385" spans="1:16" x14ac:dyDescent="0.25">
      <c r="A385" s="4">
        <f t="shared" si="11"/>
        <v>383</v>
      </c>
      <c r="D385" s="19">
        <f>A385*0.001 *Systeme!$G$4</f>
        <v>191.5</v>
      </c>
      <c r="F385" s="8">
        <f>('DGL 4'!$P$3/'DGL 4'!$B$26)*(1-EXP(-'DGL 4'!$B$26*D385)) + ('DGL 4'!$P$4/'DGL 4'!$B$27)*(1-EXP(-'DGL 4'!$B$27*D385))+ ('DGL 4'!$P$5/'DGL 4'!$B$28)*(1-EXP(-'DGL 4'!$B$28*D385))</f>
        <v>-9.8039289161918823</v>
      </c>
      <c r="G385" s="21">
        <f>(F385+Systeme!$C$20)/Systeme!$C$17</f>
        <v>0.98039214216761628</v>
      </c>
      <c r="I385" s="8">
        <f>('DGL 4'!$P$7/'DGL 4'!$B$26)*(1-EXP(-'DGL 4'!$B$26*D385)) + ('DGL 4'!$P$8/'DGL 4'!$B$27)*(1-EXP(-'DGL 4'!$B$27*D385))+ ('DGL 4'!$P$9/'DGL 4'!$B$28)*(1-EXP(-'DGL 4'!$B$28*D385))</f>
        <v>9.8039214139868101</v>
      </c>
      <c r="J385" s="21">
        <f>(I385+Systeme!$K$20)/Systeme!$K$17</f>
        <v>9.8039214139868103E-3</v>
      </c>
      <c r="L385" s="8">
        <f t="shared" si="10"/>
        <v>9.8039296185830542E-8</v>
      </c>
      <c r="M385" s="21">
        <f>(L385+Systeme!$S$20)/Systeme!$S$17</f>
        <v>9.8039296185830544E-11</v>
      </c>
      <c r="O385" s="8">
        <f>('DGL 4'!$P$15/'DGL 4'!$B$26)*(1-EXP(-'DGL 4'!$B$26*D385)) + ('DGL 4'!$P$16/'DGL 4'!$B$27)*(1-EXP(-'DGL 4'!$B$27*D385))+ ('DGL 4'!$P$17/'DGL 4'!$B$28)*(1-EXP(-'DGL 4'!$B$28*D385))</f>
        <v>7.4041657760992203E-6</v>
      </c>
      <c r="P385" s="21">
        <f>(O385+Systeme!$AA$20)/Systeme!$AA$17</f>
        <v>7.4041657760992203E-17</v>
      </c>
    </row>
    <row r="386" spans="1:16" x14ac:dyDescent="0.25">
      <c r="A386" s="4">
        <f t="shared" si="11"/>
        <v>384</v>
      </c>
      <c r="D386" s="19">
        <f>A386*0.001 *Systeme!$G$4</f>
        <v>192</v>
      </c>
      <c r="F386" s="8">
        <f>('DGL 4'!$P$3/'DGL 4'!$B$26)*(1-EXP(-'DGL 4'!$B$26*D386)) + ('DGL 4'!$P$4/'DGL 4'!$B$27)*(1-EXP(-'DGL 4'!$B$27*D386))+ ('DGL 4'!$P$5/'DGL 4'!$B$28)*(1-EXP(-'DGL 4'!$B$28*D386))</f>
        <v>-9.8039289354154935</v>
      </c>
      <c r="G386" s="21">
        <f>(F386+Systeme!$C$20)/Systeme!$C$17</f>
        <v>0.98039214212916892</v>
      </c>
      <c r="I386" s="8">
        <f>('DGL 4'!$P$7/'DGL 4'!$B$26)*(1-EXP(-'DGL 4'!$B$26*D386)) + ('DGL 4'!$P$8/'DGL 4'!$B$27)*(1-EXP(-'DGL 4'!$B$27*D386))+ ('DGL 4'!$P$9/'DGL 4'!$B$28)*(1-EXP(-'DGL 4'!$B$28*D386))</f>
        <v>9.8039214136023372</v>
      </c>
      <c r="J386" s="21">
        <f>(I386+Systeme!$K$20)/Systeme!$K$17</f>
        <v>9.8039214136023366E-3</v>
      </c>
      <c r="L386" s="8">
        <f t="shared" si="10"/>
        <v>9.8039297496103267E-8</v>
      </c>
      <c r="M386" s="21">
        <f>(L386+Systeme!$S$20)/Systeme!$S$17</f>
        <v>9.8039297496103272E-11</v>
      </c>
      <c r="O386" s="8">
        <f>('DGL 4'!$P$15/'DGL 4'!$B$26)*(1-EXP(-'DGL 4'!$B$26*D386)) + ('DGL 4'!$P$16/'DGL 4'!$B$27)*(1-EXP(-'DGL 4'!$B$27*D386))+ ('DGL 4'!$P$17/'DGL 4'!$B$28)*(1-EXP(-'DGL 4'!$B$28*D386))</f>
        <v>7.4237738588342781E-6</v>
      </c>
      <c r="P386" s="21">
        <f>(O386+Systeme!$AA$20)/Systeme!$AA$17</f>
        <v>7.4237738588342777E-17</v>
      </c>
    </row>
    <row r="387" spans="1:16" x14ac:dyDescent="0.25">
      <c r="A387" s="4">
        <f t="shared" si="11"/>
        <v>385</v>
      </c>
      <c r="D387" s="19">
        <f>A387*0.001 *Systeme!$G$4</f>
        <v>192.5</v>
      </c>
      <c r="F387" s="8">
        <f>('DGL 4'!$P$3/'DGL 4'!$B$26)*(1-EXP(-'DGL 4'!$B$26*D387)) + ('DGL 4'!$P$4/'DGL 4'!$B$27)*(1-EXP(-'DGL 4'!$B$27*D387))+ ('DGL 4'!$P$5/'DGL 4'!$B$28)*(1-EXP(-'DGL 4'!$B$28*D387))</f>
        <v>-9.8039289546391029</v>
      </c>
      <c r="G387" s="21">
        <f>(F387+Systeme!$C$20)/Systeme!$C$17</f>
        <v>0.98039214209072179</v>
      </c>
      <c r="I387" s="8">
        <f>('DGL 4'!$P$7/'DGL 4'!$B$26)*(1-EXP(-'DGL 4'!$B$26*D387)) + ('DGL 4'!$P$8/'DGL 4'!$B$27)*(1-EXP(-'DGL 4'!$B$27*D387))+ ('DGL 4'!$P$9/'DGL 4'!$B$28)*(1-EXP(-'DGL 4'!$B$28*D387))</f>
        <v>9.803921413217866</v>
      </c>
      <c r="J387" s="21">
        <f>(I387+Systeme!$K$20)/Systeme!$K$17</f>
        <v>9.8039214132178663E-3</v>
      </c>
      <c r="L387" s="8">
        <f t="shared" si="10"/>
        <v>9.8039295253661466E-8</v>
      </c>
      <c r="M387" s="21">
        <f>(L387+Systeme!$S$20)/Systeme!$S$17</f>
        <v>9.8039295253661467E-11</v>
      </c>
      <c r="O387" s="8">
        <f>('DGL 4'!$P$15/'DGL 4'!$B$26)*(1-EXP(-'DGL 4'!$B$26*D387)) + ('DGL 4'!$P$16/'DGL 4'!$B$27)*(1-EXP(-'DGL 4'!$B$27*D387))+ ('DGL 4'!$P$17/'DGL 4'!$B$28)*(1-EXP(-'DGL 4'!$B$28*D387))</f>
        <v>7.4433819415693368E-6</v>
      </c>
      <c r="P387" s="21">
        <f>(O387+Systeme!$AA$20)/Systeme!$AA$17</f>
        <v>7.4433819415693364E-17</v>
      </c>
    </row>
    <row r="388" spans="1:16" x14ac:dyDescent="0.25">
      <c r="A388" s="4">
        <f t="shared" si="11"/>
        <v>386</v>
      </c>
      <c r="D388" s="19">
        <f>A388*0.001 *Systeme!$G$4</f>
        <v>193</v>
      </c>
      <c r="F388" s="8">
        <f>('DGL 4'!$P$3/'DGL 4'!$B$26)*(1-EXP(-'DGL 4'!$B$26*D388)) + ('DGL 4'!$P$4/'DGL 4'!$B$27)*(1-EXP(-'DGL 4'!$B$27*D388))+ ('DGL 4'!$P$5/'DGL 4'!$B$28)*(1-EXP(-'DGL 4'!$B$28*D388))</f>
        <v>-9.803928973862714</v>
      </c>
      <c r="G388" s="21">
        <f>(F388+Systeme!$C$20)/Systeme!$C$17</f>
        <v>0.98039214205227465</v>
      </c>
      <c r="I388" s="8">
        <f>('DGL 4'!$P$7/'DGL 4'!$B$26)*(1-EXP(-'DGL 4'!$B$26*D388)) + ('DGL 4'!$P$8/'DGL 4'!$B$27)*(1-EXP(-'DGL 4'!$B$27*D388))+ ('DGL 4'!$P$9/'DGL 4'!$B$28)*(1-EXP(-'DGL 4'!$B$28*D388))</f>
        <v>9.8039214128333931</v>
      </c>
      <c r="J388" s="21">
        <f>(I388+Systeme!$K$20)/Systeme!$K$17</f>
        <v>9.8039214128333926E-3</v>
      </c>
      <c r="L388" s="8">
        <f t="shared" ref="L388:L451" si="12">-(F388+I388+O388)</f>
        <v>9.8039296563934191E-8</v>
      </c>
      <c r="M388" s="21">
        <f>(L388+Systeme!$S$20)/Systeme!$S$17</f>
        <v>9.8039296563934194E-11</v>
      </c>
      <c r="O388" s="8">
        <f>('DGL 4'!$P$15/'DGL 4'!$B$26)*(1-EXP(-'DGL 4'!$B$26*D388)) + ('DGL 4'!$P$16/'DGL 4'!$B$27)*(1-EXP(-'DGL 4'!$B$27*D388))+ ('DGL 4'!$P$17/'DGL 4'!$B$28)*(1-EXP(-'DGL 4'!$B$28*D388))</f>
        <v>7.4629900243043946E-6</v>
      </c>
      <c r="P388" s="21">
        <f>(O388+Systeme!$AA$20)/Systeme!$AA$17</f>
        <v>7.462990024304395E-17</v>
      </c>
    </row>
    <row r="389" spans="1:16" x14ac:dyDescent="0.25">
      <c r="A389" s="4">
        <f t="shared" ref="A389:A452" si="13">A388+1</f>
        <v>387</v>
      </c>
      <c r="D389" s="19">
        <f>A389*0.001 *Systeme!$G$4</f>
        <v>193.5</v>
      </c>
      <c r="F389" s="8">
        <f>('DGL 4'!$P$3/'DGL 4'!$B$26)*(1-EXP(-'DGL 4'!$B$26*D389)) + ('DGL 4'!$P$4/'DGL 4'!$B$27)*(1-EXP(-'DGL 4'!$B$27*D389))+ ('DGL 4'!$P$5/'DGL 4'!$B$28)*(1-EXP(-'DGL 4'!$B$28*D389))</f>
        <v>-9.8039289930863251</v>
      </c>
      <c r="G389" s="21">
        <f>(F389+Systeme!$C$20)/Systeme!$C$17</f>
        <v>0.98039214201382729</v>
      </c>
      <c r="I389" s="8">
        <f>('DGL 4'!$P$7/'DGL 4'!$B$26)*(1-EXP(-'DGL 4'!$B$26*D389)) + ('DGL 4'!$P$8/'DGL 4'!$B$27)*(1-EXP(-'DGL 4'!$B$27*D389))+ ('DGL 4'!$P$9/'DGL 4'!$B$28)*(1-EXP(-'DGL 4'!$B$28*D389))</f>
        <v>9.803921412448922</v>
      </c>
      <c r="J389" s="21">
        <f>(I389+Systeme!$K$20)/Systeme!$K$17</f>
        <v>9.8039214124489224E-3</v>
      </c>
      <c r="L389" s="8">
        <f t="shared" si="12"/>
        <v>9.8039296097850077E-8</v>
      </c>
      <c r="M389" s="21">
        <f>(L389+Systeme!$S$20)/Systeme!$S$17</f>
        <v>9.8039296097850076E-11</v>
      </c>
      <c r="O389" s="8">
        <f>('DGL 4'!$P$15/'DGL 4'!$B$26)*(1-EXP(-'DGL 4'!$B$26*D389)) + ('DGL 4'!$P$16/'DGL 4'!$B$27)*(1-EXP(-'DGL 4'!$B$27*D389))+ ('DGL 4'!$P$17/'DGL 4'!$B$28)*(1-EXP(-'DGL 4'!$B$28*D389))</f>
        <v>7.4825981070394524E-6</v>
      </c>
      <c r="P389" s="21">
        <f>(O389+Systeme!$AA$20)/Systeme!$AA$17</f>
        <v>7.4825981070394524E-17</v>
      </c>
    </row>
    <row r="390" spans="1:16" x14ac:dyDescent="0.25">
      <c r="A390" s="4">
        <f t="shared" si="13"/>
        <v>388</v>
      </c>
      <c r="D390" s="19">
        <f>A390*0.001 *Systeme!$G$4</f>
        <v>194</v>
      </c>
      <c r="F390" s="8">
        <f>('DGL 4'!$P$3/'DGL 4'!$B$26)*(1-EXP(-'DGL 4'!$B$26*D390)) + ('DGL 4'!$P$4/'DGL 4'!$B$27)*(1-EXP(-'DGL 4'!$B$27*D390))+ ('DGL 4'!$P$5/'DGL 4'!$B$28)*(1-EXP(-'DGL 4'!$B$28*D390))</f>
        <v>-9.8039290123099363</v>
      </c>
      <c r="G390" s="21">
        <f>(F390+Systeme!$C$20)/Systeme!$C$17</f>
        <v>0.98039214197538016</v>
      </c>
      <c r="I390" s="8">
        <f>('DGL 4'!$P$7/'DGL 4'!$B$26)*(1-EXP(-'DGL 4'!$B$26*D390)) + ('DGL 4'!$P$8/'DGL 4'!$B$27)*(1-EXP(-'DGL 4'!$B$27*D390))+ ('DGL 4'!$P$9/'DGL 4'!$B$28)*(1-EXP(-'DGL 4'!$B$28*D390))</f>
        <v>9.8039214120644491</v>
      </c>
      <c r="J390" s="21">
        <f>(I390+Systeme!$K$20)/Systeme!$K$17</f>
        <v>9.8039214120644487E-3</v>
      </c>
      <c r="L390" s="8">
        <f t="shared" si="12"/>
        <v>9.8039297408122802E-8</v>
      </c>
      <c r="M390" s="21">
        <f>(L390+Systeme!$S$20)/Systeme!$S$17</f>
        <v>9.8039297408122804E-11</v>
      </c>
      <c r="O390" s="8">
        <f>('DGL 4'!$P$15/'DGL 4'!$B$26)*(1-EXP(-'DGL 4'!$B$26*D390)) + ('DGL 4'!$P$16/'DGL 4'!$B$27)*(1-EXP(-'DGL 4'!$B$27*D390))+ ('DGL 4'!$P$17/'DGL 4'!$B$28)*(1-EXP(-'DGL 4'!$B$28*D390))</f>
        <v>7.5022061897745102E-6</v>
      </c>
      <c r="P390" s="21">
        <f>(O390+Systeme!$AA$20)/Systeme!$AA$17</f>
        <v>7.5022061897745099E-17</v>
      </c>
    </row>
    <row r="391" spans="1:16" x14ac:dyDescent="0.25">
      <c r="A391" s="4">
        <f t="shared" si="13"/>
        <v>389</v>
      </c>
      <c r="D391" s="19">
        <f>A391*0.001 *Systeme!$G$4</f>
        <v>194.5</v>
      </c>
      <c r="F391" s="8">
        <f>('DGL 4'!$P$3/'DGL 4'!$B$26)*(1-EXP(-'DGL 4'!$B$26*D391)) + ('DGL 4'!$P$4/'DGL 4'!$B$27)*(1-EXP(-'DGL 4'!$B$27*D391))+ ('DGL 4'!$P$5/'DGL 4'!$B$28)*(1-EXP(-'DGL 4'!$B$28*D391))</f>
        <v>-9.8039290315335457</v>
      </c>
      <c r="G391" s="21">
        <f>(F391+Systeme!$C$20)/Systeme!$C$17</f>
        <v>0.98039214193693291</v>
      </c>
      <c r="I391" s="8">
        <f>('DGL 4'!$P$7/'DGL 4'!$B$26)*(1-EXP(-'DGL 4'!$B$26*D391)) + ('DGL 4'!$P$8/'DGL 4'!$B$27)*(1-EXP(-'DGL 4'!$B$27*D391))+ ('DGL 4'!$P$9/'DGL 4'!$B$28)*(1-EXP(-'DGL 4'!$B$28*D391))</f>
        <v>9.8039214116799762</v>
      </c>
      <c r="J391" s="21">
        <f>(I391+Systeme!$K$20)/Systeme!$K$17</f>
        <v>9.8039214116799767E-3</v>
      </c>
      <c r="L391" s="8">
        <f t="shared" si="12"/>
        <v>9.803929694203784E-8</v>
      </c>
      <c r="M391" s="21">
        <f>(L391+Systeme!$S$20)/Systeme!$S$17</f>
        <v>9.8039296942037845E-11</v>
      </c>
      <c r="O391" s="8">
        <f>('DGL 4'!$P$15/'DGL 4'!$B$26)*(1-EXP(-'DGL 4'!$B$26*D391)) + ('DGL 4'!$P$16/'DGL 4'!$B$27)*(1-EXP(-'DGL 4'!$B$27*D391))+ ('DGL 4'!$P$17/'DGL 4'!$B$28)*(1-EXP(-'DGL 4'!$B$28*D391))</f>
        <v>7.5218142725095689E-6</v>
      </c>
      <c r="P391" s="21">
        <f>(O391+Systeme!$AA$20)/Systeme!$AA$17</f>
        <v>7.5218142725095685E-17</v>
      </c>
    </row>
    <row r="392" spans="1:16" x14ac:dyDescent="0.25">
      <c r="A392" s="4">
        <f t="shared" si="13"/>
        <v>390</v>
      </c>
      <c r="D392" s="19">
        <f>A392*0.001 *Systeme!$G$4</f>
        <v>195</v>
      </c>
      <c r="F392" s="8">
        <f>('DGL 4'!$P$3/'DGL 4'!$B$26)*(1-EXP(-'DGL 4'!$B$26*D392)) + ('DGL 4'!$P$4/'DGL 4'!$B$27)*(1-EXP(-'DGL 4'!$B$27*D392))+ ('DGL 4'!$P$5/'DGL 4'!$B$28)*(1-EXP(-'DGL 4'!$B$28*D392))</f>
        <v>-9.8039290507571568</v>
      </c>
      <c r="G392" s="21">
        <f>(F392+Systeme!$C$20)/Systeme!$C$17</f>
        <v>0.98039214189848567</v>
      </c>
      <c r="I392" s="8">
        <f>('DGL 4'!$P$7/'DGL 4'!$B$26)*(1-EXP(-'DGL 4'!$B$26*D392)) + ('DGL 4'!$P$8/'DGL 4'!$B$27)*(1-EXP(-'DGL 4'!$B$27*D392))+ ('DGL 4'!$P$9/'DGL 4'!$B$28)*(1-EXP(-'DGL 4'!$B$28*D392))</f>
        <v>9.8039214112955051</v>
      </c>
      <c r="J392" s="21">
        <f>(I392+Systeme!$K$20)/Systeme!$K$17</f>
        <v>9.8039214112955048E-3</v>
      </c>
      <c r="L392" s="8">
        <f t="shared" si="12"/>
        <v>9.8039296475954573E-8</v>
      </c>
      <c r="M392" s="21">
        <f>(L392+Systeme!$S$20)/Systeme!$S$17</f>
        <v>9.8039296475954579E-11</v>
      </c>
      <c r="O392" s="8">
        <f>('DGL 4'!$P$15/'DGL 4'!$B$26)*(1-EXP(-'DGL 4'!$B$26*D392)) + ('DGL 4'!$P$16/'DGL 4'!$B$27)*(1-EXP(-'DGL 4'!$B$27*D392))+ ('DGL 4'!$P$17/'DGL 4'!$B$28)*(1-EXP(-'DGL 4'!$B$28*D392))</f>
        <v>7.5414223552446259E-6</v>
      </c>
      <c r="P392" s="21">
        <f>(O392+Systeme!$AA$20)/Systeme!$AA$17</f>
        <v>7.5414223552446259E-17</v>
      </c>
    </row>
    <row r="393" spans="1:16" x14ac:dyDescent="0.25">
      <c r="A393" s="4">
        <f t="shared" si="13"/>
        <v>391</v>
      </c>
      <c r="D393" s="19">
        <f>A393*0.001 *Systeme!$G$4</f>
        <v>195.5</v>
      </c>
      <c r="F393" s="8">
        <f>('DGL 4'!$P$3/'DGL 4'!$B$26)*(1-EXP(-'DGL 4'!$B$26*D393)) + ('DGL 4'!$P$4/'DGL 4'!$B$27)*(1-EXP(-'DGL 4'!$B$27*D393))+ ('DGL 4'!$P$5/'DGL 4'!$B$28)*(1-EXP(-'DGL 4'!$B$28*D393))</f>
        <v>-9.803929069980768</v>
      </c>
      <c r="G393" s="21">
        <f>(F393+Systeme!$C$20)/Systeme!$C$17</f>
        <v>0.98039214186003842</v>
      </c>
      <c r="I393" s="8">
        <f>('DGL 4'!$P$7/'DGL 4'!$B$26)*(1-EXP(-'DGL 4'!$B$26*D393)) + ('DGL 4'!$P$8/'DGL 4'!$B$27)*(1-EXP(-'DGL 4'!$B$27*D393))+ ('DGL 4'!$P$9/'DGL 4'!$B$28)*(1-EXP(-'DGL 4'!$B$28*D393))</f>
        <v>9.8039214109110322</v>
      </c>
      <c r="J393" s="21">
        <f>(I393+Systeme!$K$20)/Systeme!$K$17</f>
        <v>9.8039214109110328E-3</v>
      </c>
      <c r="L393" s="8">
        <f t="shared" si="12"/>
        <v>9.8039297786226451E-8</v>
      </c>
      <c r="M393" s="21">
        <f>(L393+Systeme!$S$20)/Systeme!$S$17</f>
        <v>9.8039297786226454E-11</v>
      </c>
      <c r="O393" s="8">
        <f>('DGL 4'!$P$15/'DGL 4'!$B$26)*(1-EXP(-'DGL 4'!$B$26*D393)) + ('DGL 4'!$P$16/'DGL 4'!$B$27)*(1-EXP(-'DGL 4'!$B$27*D393))+ ('DGL 4'!$P$17/'DGL 4'!$B$28)*(1-EXP(-'DGL 4'!$B$28*D393))</f>
        <v>7.5610304379796845E-6</v>
      </c>
      <c r="P393" s="21">
        <f>(O393+Systeme!$AA$20)/Systeme!$AA$17</f>
        <v>7.5610304379796846E-17</v>
      </c>
    </row>
    <row r="394" spans="1:16" x14ac:dyDescent="0.25">
      <c r="A394" s="4">
        <f t="shared" si="13"/>
        <v>392</v>
      </c>
      <c r="D394" s="19">
        <f>A394*0.001 *Systeme!$G$4</f>
        <v>196</v>
      </c>
      <c r="F394" s="8">
        <f>('DGL 4'!$P$3/'DGL 4'!$B$26)*(1-EXP(-'DGL 4'!$B$26*D394)) + ('DGL 4'!$P$4/'DGL 4'!$B$27)*(1-EXP(-'DGL 4'!$B$27*D394))+ ('DGL 4'!$P$5/'DGL 4'!$B$28)*(1-EXP(-'DGL 4'!$B$28*D394))</f>
        <v>-9.8039290892043791</v>
      </c>
      <c r="G394" s="21">
        <f>(F394+Systeme!$C$20)/Systeme!$C$17</f>
        <v>0.98039214182159129</v>
      </c>
      <c r="I394" s="8">
        <f>('DGL 4'!$P$7/'DGL 4'!$B$26)*(1-EXP(-'DGL 4'!$B$26*D394)) + ('DGL 4'!$P$8/'DGL 4'!$B$27)*(1-EXP(-'DGL 4'!$B$27*D394))+ ('DGL 4'!$P$9/'DGL 4'!$B$28)*(1-EXP(-'DGL 4'!$B$28*D394))</f>
        <v>9.8039214105265611</v>
      </c>
      <c r="J394" s="21">
        <f>(I394+Systeme!$K$20)/Systeme!$K$17</f>
        <v>9.8039214105265608E-3</v>
      </c>
      <c r="L394" s="8">
        <f t="shared" si="12"/>
        <v>9.803929732014149E-8</v>
      </c>
      <c r="M394" s="21">
        <f>(L394+Systeme!$S$20)/Systeme!$S$17</f>
        <v>9.8039297320141495E-11</v>
      </c>
      <c r="O394" s="8">
        <f>('DGL 4'!$P$15/'DGL 4'!$B$26)*(1-EXP(-'DGL 4'!$B$26*D394)) + ('DGL 4'!$P$16/'DGL 4'!$B$27)*(1-EXP(-'DGL 4'!$B$27*D394))+ ('DGL 4'!$P$17/'DGL 4'!$B$28)*(1-EXP(-'DGL 4'!$B$28*D394))</f>
        <v>7.5806385207147432E-6</v>
      </c>
      <c r="P394" s="21">
        <f>(O394+Systeme!$AA$20)/Systeme!$AA$17</f>
        <v>7.5806385207147432E-17</v>
      </c>
    </row>
    <row r="395" spans="1:16" x14ac:dyDescent="0.25">
      <c r="A395" s="4">
        <f t="shared" si="13"/>
        <v>393</v>
      </c>
      <c r="D395" s="19">
        <f>A395*0.001 *Systeme!$G$4</f>
        <v>196.5</v>
      </c>
      <c r="F395" s="8">
        <f>('DGL 4'!$P$3/'DGL 4'!$B$26)*(1-EXP(-'DGL 4'!$B$26*D395)) + ('DGL 4'!$P$4/'DGL 4'!$B$27)*(1-EXP(-'DGL 4'!$B$27*D395))+ ('DGL 4'!$P$5/'DGL 4'!$B$28)*(1-EXP(-'DGL 4'!$B$28*D395))</f>
        <v>-9.8039291084279885</v>
      </c>
      <c r="G395" s="21">
        <f>(F395+Systeme!$C$20)/Systeme!$C$17</f>
        <v>0.98039214178314393</v>
      </c>
      <c r="I395" s="8">
        <f>('DGL 4'!$P$7/'DGL 4'!$B$26)*(1-EXP(-'DGL 4'!$B$26*D395)) + ('DGL 4'!$P$8/'DGL 4'!$B$27)*(1-EXP(-'DGL 4'!$B$27*D395))+ ('DGL 4'!$P$9/'DGL 4'!$B$28)*(1-EXP(-'DGL 4'!$B$28*D395))</f>
        <v>9.8039214101420882</v>
      </c>
      <c r="J395" s="21">
        <f>(I395+Systeme!$K$20)/Systeme!$K$17</f>
        <v>9.8039214101420889E-3</v>
      </c>
      <c r="L395" s="8">
        <f t="shared" si="12"/>
        <v>9.8039296854058222E-8</v>
      </c>
      <c r="M395" s="21">
        <f>(L395+Systeme!$S$20)/Systeme!$S$17</f>
        <v>9.8039296854058217E-11</v>
      </c>
      <c r="O395" s="8">
        <f>('DGL 4'!$P$15/'DGL 4'!$B$26)*(1-EXP(-'DGL 4'!$B$26*D395)) + ('DGL 4'!$P$16/'DGL 4'!$B$27)*(1-EXP(-'DGL 4'!$B$27*D395))+ ('DGL 4'!$P$17/'DGL 4'!$B$28)*(1-EXP(-'DGL 4'!$B$28*D395))</f>
        <v>7.6002466034498002E-6</v>
      </c>
      <c r="P395" s="21">
        <f>(O395+Systeme!$AA$20)/Systeme!$AA$17</f>
        <v>7.6002466034498006E-17</v>
      </c>
    </row>
    <row r="396" spans="1:16" x14ac:dyDescent="0.25">
      <c r="A396" s="4">
        <f t="shared" si="13"/>
        <v>394</v>
      </c>
      <c r="D396" s="19">
        <f>A396*0.001 *Systeme!$G$4</f>
        <v>197</v>
      </c>
      <c r="F396" s="8">
        <f>('DGL 4'!$P$3/'DGL 4'!$B$26)*(1-EXP(-'DGL 4'!$B$26*D396)) + ('DGL 4'!$P$4/'DGL 4'!$B$27)*(1-EXP(-'DGL 4'!$B$27*D396))+ ('DGL 4'!$P$5/'DGL 4'!$B$28)*(1-EXP(-'DGL 4'!$B$28*D396))</f>
        <v>-9.8039291276515996</v>
      </c>
      <c r="G396" s="21">
        <f>(F396+Systeme!$C$20)/Systeme!$C$17</f>
        <v>0.9803921417446968</v>
      </c>
      <c r="I396" s="8">
        <f>('DGL 4'!$P$7/'DGL 4'!$B$26)*(1-EXP(-'DGL 4'!$B$26*D396)) + ('DGL 4'!$P$8/'DGL 4'!$B$27)*(1-EXP(-'DGL 4'!$B$27*D396))+ ('DGL 4'!$P$9/'DGL 4'!$B$28)*(1-EXP(-'DGL 4'!$B$28*D396))</f>
        <v>9.8039214097576153</v>
      </c>
      <c r="J396" s="21">
        <f>(I396+Systeme!$K$20)/Systeme!$K$17</f>
        <v>9.8039214097576152E-3</v>
      </c>
      <c r="L396" s="8">
        <f t="shared" si="12"/>
        <v>9.80392981643301E-8</v>
      </c>
      <c r="M396" s="21">
        <f>(L396+Systeme!$S$20)/Systeme!$S$17</f>
        <v>9.8039298164330105E-11</v>
      </c>
      <c r="O396" s="8">
        <f>('DGL 4'!$P$15/'DGL 4'!$B$26)*(1-EXP(-'DGL 4'!$B$26*D396)) + ('DGL 4'!$P$16/'DGL 4'!$B$27)*(1-EXP(-'DGL 4'!$B$27*D396))+ ('DGL 4'!$P$17/'DGL 4'!$B$28)*(1-EXP(-'DGL 4'!$B$28*D396))</f>
        <v>7.6198546861848588E-6</v>
      </c>
      <c r="P396" s="21">
        <f>(O396+Systeme!$AA$20)/Systeme!$AA$17</f>
        <v>7.6198546861848593E-17</v>
      </c>
    </row>
    <row r="397" spans="1:16" x14ac:dyDescent="0.25">
      <c r="A397" s="4">
        <f t="shared" si="13"/>
        <v>395</v>
      </c>
      <c r="D397" s="19">
        <f>A397*0.001 *Systeme!$G$4</f>
        <v>197.5</v>
      </c>
      <c r="F397" s="8">
        <f>('DGL 4'!$P$3/'DGL 4'!$B$26)*(1-EXP(-'DGL 4'!$B$26*D397)) + ('DGL 4'!$P$4/'DGL 4'!$B$27)*(1-EXP(-'DGL 4'!$B$27*D397))+ ('DGL 4'!$P$5/'DGL 4'!$B$28)*(1-EXP(-'DGL 4'!$B$28*D397))</f>
        <v>-9.8039291468752108</v>
      </c>
      <c r="G397" s="21">
        <f>(F397+Systeme!$C$20)/Systeme!$C$17</f>
        <v>0.98039214170624966</v>
      </c>
      <c r="I397" s="8">
        <f>('DGL 4'!$P$7/'DGL 4'!$B$26)*(1-EXP(-'DGL 4'!$B$26*D397)) + ('DGL 4'!$P$8/'DGL 4'!$B$27)*(1-EXP(-'DGL 4'!$B$27*D397))+ ('DGL 4'!$P$9/'DGL 4'!$B$28)*(1-EXP(-'DGL 4'!$B$28*D397))</f>
        <v>9.8039214093731442</v>
      </c>
      <c r="J397" s="21">
        <f>(I397+Systeme!$K$20)/Systeme!$K$17</f>
        <v>9.8039214093731449E-3</v>
      </c>
      <c r="L397" s="8">
        <f t="shared" si="12"/>
        <v>9.8039297698245139E-8</v>
      </c>
      <c r="M397" s="21">
        <f>(L397+Systeme!$S$20)/Systeme!$S$17</f>
        <v>9.8039297698245133E-11</v>
      </c>
      <c r="O397" s="8">
        <f>('DGL 4'!$P$15/'DGL 4'!$B$26)*(1-EXP(-'DGL 4'!$B$26*D397)) + ('DGL 4'!$P$16/'DGL 4'!$B$27)*(1-EXP(-'DGL 4'!$B$27*D397))+ ('DGL 4'!$P$17/'DGL 4'!$B$28)*(1-EXP(-'DGL 4'!$B$28*D397))</f>
        <v>7.6394627689199175E-6</v>
      </c>
      <c r="P397" s="21">
        <f>(O397+Systeme!$AA$20)/Systeme!$AA$17</f>
        <v>7.6394627689199179E-17</v>
      </c>
    </row>
    <row r="398" spans="1:16" x14ac:dyDescent="0.25">
      <c r="A398" s="4">
        <f t="shared" si="13"/>
        <v>396</v>
      </c>
      <c r="D398" s="19">
        <f>A398*0.001 *Systeme!$G$4</f>
        <v>198</v>
      </c>
      <c r="F398" s="8">
        <f>('DGL 4'!$P$3/'DGL 4'!$B$26)*(1-EXP(-'DGL 4'!$B$26*D398)) + ('DGL 4'!$P$4/'DGL 4'!$B$27)*(1-EXP(-'DGL 4'!$B$27*D398))+ ('DGL 4'!$P$5/'DGL 4'!$B$28)*(1-EXP(-'DGL 4'!$B$28*D398))</f>
        <v>-9.8039291660988219</v>
      </c>
      <c r="G398" s="21">
        <f>(F398+Systeme!$C$20)/Systeme!$C$17</f>
        <v>0.98039214166780231</v>
      </c>
      <c r="I398" s="8">
        <f>('DGL 4'!$P$7/'DGL 4'!$B$26)*(1-EXP(-'DGL 4'!$B$26*D398)) + ('DGL 4'!$P$8/'DGL 4'!$B$27)*(1-EXP(-'DGL 4'!$B$27*D398))+ ('DGL 4'!$P$9/'DGL 4'!$B$28)*(1-EXP(-'DGL 4'!$B$28*D398))</f>
        <v>9.8039214089886713</v>
      </c>
      <c r="J398" s="21">
        <f>(I398+Systeme!$K$20)/Systeme!$K$17</f>
        <v>9.8039214089886712E-3</v>
      </c>
      <c r="L398" s="8">
        <f t="shared" si="12"/>
        <v>9.8039299008518711E-8</v>
      </c>
      <c r="M398" s="21">
        <f>(L398+Systeme!$S$20)/Systeme!$S$17</f>
        <v>9.8039299008518714E-11</v>
      </c>
      <c r="O398" s="8">
        <f>('DGL 4'!$P$15/'DGL 4'!$B$26)*(1-EXP(-'DGL 4'!$B$26*D398)) + ('DGL 4'!$P$16/'DGL 4'!$B$27)*(1-EXP(-'DGL 4'!$B$27*D398))+ ('DGL 4'!$P$17/'DGL 4'!$B$28)*(1-EXP(-'DGL 4'!$B$28*D398))</f>
        <v>7.6590708516549745E-6</v>
      </c>
      <c r="P398" s="21">
        <f>(O398+Systeme!$AA$20)/Systeme!$AA$17</f>
        <v>7.6590708516549741E-17</v>
      </c>
    </row>
    <row r="399" spans="1:16" x14ac:dyDescent="0.25">
      <c r="A399" s="4">
        <f t="shared" si="13"/>
        <v>397</v>
      </c>
      <c r="D399" s="19">
        <f>A399*0.001 *Systeme!$G$4</f>
        <v>198.5</v>
      </c>
      <c r="F399" s="8">
        <f>('DGL 4'!$P$3/'DGL 4'!$B$26)*(1-EXP(-'DGL 4'!$B$26*D399)) + ('DGL 4'!$P$4/'DGL 4'!$B$27)*(1-EXP(-'DGL 4'!$B$27*D399))+ ('DGL 4'!$P$5/'DGL 4'!$B$28)*(1-EXP(-'DGL 4'!$B$28*D399))</f>
        <v>-9.8039291853224313</v>
      </c>
      <c r="G399" s="21">
        <f>(F399+Systeme!$C$20)/Systeme!$C$17</f>
        <v>0.98039214162935517</v>
      </c>
      <c r="I399" s="8">
        <f>('DGL 4'!$P$7/'DGL 4'!$B$26)*(1-EXP(-'DGL 4'!$B$26*D399)) + ('DGL 4'!$P$8/'DGL 4'!$B$27)*(1-EXP(-'DGL 4'!$B$27*D399))+ ('DGL 4'!$P$9/'DGL 4'!$B$28)*(1-EXP(-'DGL 4'!$B$28*D399))</f>
        <v>9.8039214086041984</v>
      </c>
      <c r="J399" s="21">
        <f>(I399+Systeme!$K$20)/Systeme!$K$17</f>
        <v>9.8039214086041975E-3</v>
      </c>
      <c r="L399" s="8">
        <f t="shared" si="12"/>
        <v>9.8039298542433749E-8</v>
      </c>
      <c r="M399" s="21">
        <f>(L399+Systeme!$S$20)/Systeme!$S$17</f>
        <v>9.8039298542433755E-11</v>
      </c>
      <c r="O399" s="8">
        <f>('DGL 4'!$P$15/'DGL 4'!$B$26)*(1-EXP(-'DGL 4'!$B$26*D399)) + ('DGL 4'!$P$16/'DGL 4'!$B$27)*(1-EXP(-'DGL 4'!$B$27*D399))+ ('DGL 4'!$P$17/'DGL 4'!$B$28)*(1-EXP(-'DGL 4'!$B$28*D399))</f>
        <v>7.6786789343900331E-6</v>
      </c>
      <c r="P399" s="21">
        <f>(O399+Systeme!$AA$20)/Systeme!$AA$17</f>
        <v>7.6786789343900327E-17</v>
      </c>
    </row>
    <row r="400" spans="1:16" x14ac:dyDescent="0.25">
      <c r="A400" s="4">
        <f t="shared" si="13"/>
        <v>398</v>
      </c>
      <c r="D400" s="19">
        <f>A400*0.001 *Systeme!$G$4</f>
        <v>199</v>
      </c>
      <c r="F400" s="8">
        <f>('DGL 4'!$P$3/'DGL 4'!$B$26)*(1-EXP(-'DGL 4'!$B$26*D400)) + ('DGL 4'!$P$4/'DGL 4'!$B$27)*(1-EXP(-'DGL 4'!$B$27*D400))+ ('DGL 4'!$P$5/'DGL 4'!$B$28)*(1-EXP(-'DGL 4'!$B$28*D400))</f>
        <v>-9.8039292045460424</v>
      </c>
      <c r="G400" s="21">
        <f>(F400+Systeme!$C$20)/Systeme!$C$17</f>
        <v>0.98039214159090793</v>
      </c>
      <c r="I400" s="8">
        <f>('DGL 4'!$P$7/'DGL 4'!$B$26)*(1-EXP(-'DGL 4'!$B$26*D400)) + ('DGL 4'!$P$8/'DGL 4'!$B$27)*(1-EXP(-'DGL 4'!$B$27*D400))+ ('DGL 4'!$P$9/'DGL 4'!$B$28)*(1-EXP(-'DGL 4'!$B$28*D400))</f>
        <v>9.8039214082197272</v>
      </c>
      <c r="J400" s="21">
        <f>(I400+Systeme!$K$20)/Systeme!$K$17</f>
        <v>9.8039214082197273E-3</v>
      </c>
      <c r="L400" s="8">
        <f t="shared" si="12"/>
        <v>9.8039298076348788E-8</v>
      </c>
      <c r="M400" s="21">
        <f>(L400+Systeme!$S$20)/Systeme!$S$17</f>
        <v>9.8039298076348784E-11</v>
      </c>
      <c r="O400" s="8">
        <f>('DGL 4'!$P$15/'DGL 4'!$B$26)*(1-EXP(-'DGL 4'!$B$26*D400)) + ('DGL 4'!$P$16/'DGL 4'!$B$27)*(1-EXP(-'DGL 4'!$B$27*D400))+ ('DGL 4'!$P$17/'DGL 4'!$B$28)*(1-EXP(-'DGL 4'!$B$28*D400))</f>
        <v>7.6982870171250918E-6</v>
      </c>
      <c r="P400" s="21">
        <f>(O400+Systeme!$AA$20)/Systeme!$AA$17</f>
        <v>7.6982870171250914E-17</v>
      </c>
    </row>
    <row r="401" spans="1:16" x14ac:dyDescent="0.25">
      <c r="A401" s="4">
        <f t="shared" si="13"/>
        <v>399</v>
      </c>
      <c r="D401" s="19">
        <f>A401*0.001 *Systeme!$G$4</f>
        <v>199.5</v>
      </c>
      <c r="F401" s="8">
        <f>('DGL 4'!$P$3/'DGL 4'!$B$26)*(1-EXP(-'DGL 4'!$B$26*D401)) + ('DGL 4'!$P$4/'DGL 4'!$B$27)*(1-EXP(-'DGL 4'!$B$27*D401))+ ('DGL 4'!$P$5/'DGL 4'!$B$28)*(1-EXP(-'DGL 4'!$B$28*D401))</f>
        <v>-9.8039292237696536</v>
      </c>
      <c r="G401" s="21">
        <f>(F401+Systeme!$C$20)/Systeme!$C$17</f>
        <v>0.98039214155246068</v>
      </c>
      <c r="I401" s="8">
        <f>('DGL 4'!$P$7/'DGL 4'!$B$26)*(1-EXP(-'DGL 4'!$B$26*D401)) + ('DGL 4'!$P$8/'DGL 4'!$B$27)*(1-EXP(-'DGL 4'!$B$27*D401))+ ('DGL 4'!$P$9/'DGL 4'!$B$28)*(1-EXP(-'DGL 4'!$B$28*D401))</f>
        <v>9.8039214078352543</v>
      </c>
      <c r="J401" s="21">
        <f>(I401+Systeme!$K$20)/Systeme!$K$17</f>
        <v>9.8039214078352536E-3</v>
      </c>
      <c r="L401" s="8">
        <f t="shared" si="12"/>
        <v>9.803929938662236E-8</v>
      </c>
      <c r="M401" s="21">
        <f>(L401+Systeme!$S$20)/Systeme!$S$17</f>
        <v>9.8039299386622364E-11</v>
      </c>
      <c r="O401" s="8">
        <f>('DGL 4'!$P$15/'DGL 4'!$B$26)*(1-EXP(-'DGL 4'!$B$26*D401)) + ('DGL 4'!$P$16/'DGL 4'!$B$27)*(1-EXP(-'DGL 4'!$B$27*D401))+ ('DGL 4'!$P$17/'DGL 4'!$B$28)*(1-EXP(-'DGL 4'!$B$28*D401))</f>
        <v>7.7178950998601488E-6</v>
      </c>
      <c r="P401" s="21">
        <f>(O401+Systeme!$AA$20)/Systeme!$AA$17</f>
        <v>7.7178950998601488E-17</v>
      </c>
    </row>
    <row r="402" spans="1:16" x14ac:dyDescent="0.25">
      <c r="A402" s="4">
        <f t="shared" si="13"/>
        <v>400</v>
      </c>
      <c r="D402" s="19">
        <f>A402*0.001 *Systeme!$G$4</f>
        <v>200</v>
      </c>
      <c r="F402" s="8">
        <f>('DGL 4'!$P$3/'DGL 4'!$B$26)*(1-EXP(-'DGL 4'!$B$26*D402)) + ('DGL 4'!$P$4/'DGL 4'!$B$27)*(1-EXP(-'DGL 4'!$B$27*D402))+ ('DGL 4'!$P$5/'DGL 4'!$B$28)*(1-EXP(-'DGL 4'!$B$28*D402))</f>
        <v>-9.8039292429932647</v>
      </c>
      <c r="G402" s="21">
        <f>(F402+Systeme!$C$20)/Systeme!$C$17</f>
        <v>0.98039214151401344</v>
      </c>
      <c r="I402" s="8">
        <f>('DGL 4'!$P$7/'DGL 4'!$B$26)*(1-EXP(-'DGL 4'!$B$26*D402)) + ('DGL 4'!$P$8/'DGL 4'!$B$27)*(1-EXP(-'DGL 4'!$B$27*D402))+ ('DGL 4'!$P$9/'DGL 4'!$B$28)*(1-EXP(-'DGL 4'!$B$28*D402))</f>
        <v>9.8039214074507832</v>
      </c>
      <c r="J402" s="21">
        <f>(I402+Systeme!$K$20)/Systeme!$K$17</f>
        <v>9.8039214074507833E-3</v>
      </c>
      <c r="L402" s="8">
        <f t="shared" si="12"/>
        <v>9.8039298920537399E-8</v>
      </c>
      <c r="M402" s="21">
        <f>(L402+Systeme!$S$20)/Systeme!$S$17</f>
        <v>9.8039298920537393E-11</v>
      </c>
      <c r="O402" s="8">
        <f>('DGL 4'!$P$15/'DGL 4'!$B$26)*(1-EXP(-'DGL 4'!$B$26*D402)) + ('DGL 4'!$P$16/'DGL 4'!$B$27)*(1-EXP(-'DGL 4'!$B$27*D402))+ ('DGL 4'!$P$17/'DGL 4'!$B$28)*(1-EXP(-'DGL 4'!$B$28*D402))</f>
        <v>7.7375031825952074E-6</v>
      </c>
      <c r="P402" s="21">
        <f>(O402+Systeme!$AA$20)/Systeme!$AA$17</f>
        <v>7.7375031825952074E-17</v>
      </c>
    </row>
    <row r="403" spans="1:16" x14ac:dyDescent="0.25">
      <c r="A403" s="4">
        <f t="shared" si="13"/>
        <v>401</v>
      </c>
      <c r="D403" s="19">
        <f>A403*0.001 *Systeme!$G$4</f>
        <v>200.5</v>
      </c>
      <c r="F403" s="8">
        <f>('DGL 4'!$P$3/'DGL 4'!$B$26)*(1-EXP(-'DGL 4'!$B$26*D403)) + ('DGL 4'!$P$4/'DGL 4'!$B$27)*(1-EXP(-'DGL 4'!$B$27*D403))+ ('DGL 4'!$P$5/'DGL 4'!$B$28)*(1-EXP(-'DGL 4'!$B$28*D403))</f>
        <v>-9.8039292622168741</v>
      </c>
      <c r="G403" s="21">
        <f>(F403+Systeme!$C$20)/Systeme!$C$17</f>
        <v>0.9803921414755663</v>
      </c>
      <c r="I403" s="8">
        <f>('DGL 4'!$P$7/'DGL 4'!$B$26)*(1-EXP(-'DGL 4'!$B$26*D403)) + ('DGL 4'!$P$8/'DGL 4'!$B$27)*(1-EXP(-'DGL 4'!$B$27*D403))+ ('DGL 4'!$P$9/'DGL 4'!$B$28)*(1-EXP(-'DGL 4'!$B$28*D403))</f>
        <v>9.8039214070663103</v>
      </c>
      <c r="J403" s="21">
        <f>(I403+Systeme!$K$20)/Systeme!$K$17</f>
        <v>9.8039214070663096E-3</v>
      </c>
      <c r="L403" s="8">
        <f t="shared" si="12"/>
        <v>9.8039298454454131E-8</v>
      </c>
      <c r="M403" s="21">
        <f>(L403+Systeme!$S$20)/Systeme!$S$17</f>
        <v>9.8039298454454127E-11</v>
      </c>
      <c r="O403" s="8">
        <f>('DGL 4'!$P$15/'DGL 4'!$B$26)*(1-EXP(-'DGL 4'!$B$26*D403)) + ('DGL 4'!$P$16/'DGL 4'!$B$27)*(1-EXP(-'DGL 4'!$B$27*D403))+ ('DGL 4'!$P$17/'DGL 4'!$B$28)*(1-EXP(-'DGL 4'!$B$28*D403))</f>
        <v>7.7571112653302644E-6</v>
      </c>
      <c r="P403" s="21">
        <f>(O403+Systeme!$AA$20)/Systeme!$AA$17</f>
        <v>7.7571112653302649E-17</v>
      </c>
    </row>
    <row r="404" spans="1:16" x14ac:dyDescent="0.25">
      <c r="A404" s="4">
        <f t="shared" si="13"/>
        <v>402</v>
      </c>
      <c r="D404" s="19">
        <f>A404*0.001 *Systeme!$G$4</f>
        <v>201</v>
      </c>
      <c r="F404" s="8">
        <f>('DGL 4'!$P$3/'DGL 4'!$B$26)*(1-EXP(-'DGL 4'!$B$26*D404)) + ('DGL 4'!$P$4/'DGL 4'!$B$27)*(1-EXP(-'DGL 4'!$B$27*D404))+ ('DGL 4'!$P$5/'DGL 4'!$B$28)*(1-EXP(-'DGL 4'!$B$28*D404))</f>
        <v>-9.8039292814404853</v>
      </c>
      <c r="G404" s="21">
        <f>(F404+Systeme!$C$20)/Systeme!$C$17</f>
        <v>0.98039214143711895</v>
      </c>
      <c r="I404" s="8">
        <f>('DGL 4'!$P$7/'DGL 4'!$B$26)*(1-EXP(-'DGL 4'!$B$26*D404)) + ('DGL 4'!$P$8/'DGL 4'!$B$27)*(1-EXP(-'DGL 4'!$B$27*D404))+ ('DGL 4'!$P$9/'DGL 4'!$B$28)*(1-EXP(-'DGL 4'!$B$28*D404))</f>
        <v>9.8039214066818374</v>
      </c>
      <c r="J404" s="21">
        <f>(I404+Systeme!$K$20)/Systeme!$K$17</f>
        <v>9.8039214066818377E-3</v>
      </c>
      <c r="L404" s="8">
        <f t="shared" si="12"/>
        <v>9.8039299764726009E-8</v>
      </c>
      <c r="M404" s="21">
        <f>(L404+Systeme!$S$20)/Systeme!$S$17</f>
        <v>9.8039299764726015E-11</v>
      </c>
      <c r="O404" s="8">
        <f>('DGL 4'!$P$15/'DGL 4'!$B$26)*(1-EXP(-'DGL 4'!$B$26*D404)) + ('DGL 4'!$P$16/'DGL 4'!$B$27)*(1-EXP(-'DGL 4'!$B$27*D404))+ ('DGL 4'!$P$17/'DGL 4'!$B$28)*(1-EXP(-'DGL 4'!$B$28*D404))</f>
        <v>7.7767193480653231E-6</v>
      </c>
      <c r="P404" s="21">
        <f>(O404+Systeme!$AA$20)/Systeme!$AA$17</f>
        <v>7.7767193480653235E-17</v>
      </c>
    </row>
    <row r="405" spans="1:16" x14ac:dyDescent="0.25">
      <c r="A405" s="4">
        <f t="shared" si="13"/>
        <v>403</v>
      </c>
      <c r="D405" s="19">
        <f>A405*0.001 *Systeme!$G$4</f>
        <v>201.5</v>
      </c>
      <c r="F405" s="8">
        <f>('DGL 4'!$P$3/'DGL 4'!$B$26)*(1-EXP(-'DGL 4'!$B$26*D405)) + ('DGL 4'!$P$4/'DGL 4'!$B$27)*(1-EXP(-'DGL 4'!$B$27*D405))+ ('DGL 4'!$P$5/'DGL 4'!$B$28)*(1-EXP(-'DGL 4'!$B$28*D405))</f>
        <v>-9.8039293006640964</v>
      </c>
      <c r="G405" s="21">
        <f>(F405+Systeme!$C$20)/Systeme!$C$17</f>
        <v>0.98039214139867181</v>
      </c>
      <c r="I405" s="8">
        <f>('DGL 4'!$P$7/'DGL 4'!$B$26)*(1-EXP(-'DGL 4'!$B$26*D405)) + ('DGL 4'!$P$8/'DGL 4'!$B$27)*(1-EXP(-'DGL 4'!$B$27*D405))+ ('DGL 4'!$P$9/'DGL 4'!$B$28)*(1-EXP(-'DGL 4'!$B$28*D405))</f>
        <v>9.8039214062973663</v>
      </c>
      <c r="J405" s="21">
        <f>(I405+Systeme!$K$20)/Systeme!$K$17</f>
        <v>9.8039214062973657E-3</v>
      </c>
      <c r="L405" s="8">
        <f t="shared" si="12"/>
        <v>9.8039299298641048E-8</v>
      </c>
      <c r="M405" s="21">
        <f>(L405+Systeme!$S$20)/Systeme!$S$17</f>
        <v>9.8039299298641043E-11</v>
      </c>
      <c r="O405" s="8">
        <f>('DGL 4'!$P$15/'DGL 4'!$B$26)*(1-EXP(-'DGL 4'!$B$26*D405)) + ('DGL 4'!$P$16/'DGL 4'!$B$27)*(1-EXP(-'DGL 4'!$B$27*D405))+ ('DGL 4'!$P$17/'DGL 4'!$B$28)*(1-EXP(-'DGL 4'!$B$28*D405))</f>
        <v>7.7963274308003817E-6</v>
      </c>
      <c r="P405" s="21">
        <f>(O405+Systeme!$AA$20)/Systeme!$AA$17</f>
        <v>7.7963274308003822E-17</v>
      </c>
    </row>
    <row r="406" spans="1:16" x14ac:dyDescent="0.25">
      <c r="A406" s="4">
        <f t="shared" si="13"/>
        <v>404</v>
      </c>
      <c r="D406" s="19">
        <f>A406*0.001 *Systeme!$G$4</f>
        <v>202</v>
      </c>
      <c r="F406" s="8">
        <f>('DGL 4'!$P$3/'DGL 4'!$B$26)*(1-EXP(-'DGL 4'!$B$26*D406)) + ('DGL 4'!$P$4/'DGL 4'!$B$27)*(1-EXP(-'DGL 4'!$B$27*D406))+ ('DGL 4'!$P$5/'DGL 4'!$B$28)*(1-EXP(-'DGL 4'!$B$28*D406))</f>
        <v>-9.8039293198877075</v>
      </c>
      <c r="G406" s="21">
        <f>(F406+Systeme!$C$20)/Systeme!$C$17</f>
        <v>0.98039214136022468</v>
      </c>
      <c r="I406" s="8">
        <f>('DGL 4'!$P$7/'DGL 4'!$B$26)*(1-EXP(-'DGL 4'!$B$26*D406)) + ('DGL 4'!$P$8/'DGL 4'!$B$27)*(1-EXP(-'DGL 4'!$B$27*D406))+ ('DGL 4'!$P$9/'DGL 4'!$B$28)*(1-EXP(-'DGL 4'!$B$28*D406))</f>
        <v>9.8039214059128934</v>
      </c>
      <c r="J406" s="21">
        <f>(I406+Systeme!$K$20)/Systeme!$K$17</f>
        <v>9.8039214059128937E-3</v>
      </c>
      <c r="L406" s="8">
        <f t="shared" si="12"/>
        <v>9.803930060891462E-8</v>
      </c>
      <c r="M406" s="21">
        <f>(L406+Systeme!$S$20)/Systeme!$S$17</f>
        <v>9.8039300608914624E-11</v>
      </c>
      <c r="O406" s="8">
        <f>('DGL 4'!$P$15/'DGL 4'!$B$26)*(1-EXP(-'DGL 4'!$B$26*D406)) + ('DGL 4'!$P$16/'DGL 4'!$B$27)*(1-EXP(-'DGL 4'!$B$27*D406))+ ('DGL 4'!$P$17/'DGL 4'!$B$28)*(1-EXP(-'DGL 4'!$B$28*D406))</f>
        <v>7.8159355135354387E-6</v>
      </c>
      <c r="P406" s="21">
        <f>(O406+Systeme!$AA$20)/Systeme!$AA$17</f>
        <v>7.8159355135354383E-17</v>
      </c>
    </row>
    <row r="407" spans="1:16" x14ac:dyDescent="0.25">
      <c r="A407" s="4">
        <f t="shared" si="13"/>
        <v>405</v>
      </c>
      <c r="D407" s="19">
        <f>A407*0.001 *Systeme!$G$4</f>
        <v>202.5</v>
      </c>
      <c r="F407" s="8">
        <f>('DGL 4'!$P$3/'DGL 4'!$B$26)*(1-EXP(-'DGL 4'!$B$26*D407)) + ('DGL 4'!$P$4/'DGL 4'!$B$27)*(1-EXP(-'DGL 4'!$B$27*D407))+ ('DGL 4'!$P$5/'DGL 4'!$B$28)*(1-EXP(-'DGL 4'!$B$28*D407))</f>
        <v>-9.8039293391113169</v>
      </c>
      <c r="G407" s="21">
        <f>(F407+Systeme!$C$20)/Systeme!$C$17</f>
        <v>0.98039214132177732</v>
      </c>
      <c r="I407" s="8">
        <f>('DGL 4'!$P$7/'DGL 4'!$B$26)*(1-EXP(-'DGL 4'!$B$26*D407)) + ('DGL 4'!$P$8/'DGL 4'!$B$27)*(1-EXP(-'DGL 4'!$B$27*D407))+ ('DGL 4'!$P$9/'DGL 4'!$B$28)*(1-EXP(-'DGL 4'!$B$28*D407))</f>
        <v>9.8039214055284223</v>
      </c>
      <c r="J407" s="21">
        <f>(I407+Systeme!$K$20)/Systeme!$K$17</f>
        <v>9.8039214055284218E-3</v>
      </c>
      <c r="L407" s="8">
        <f t="shared" si="12"/>
        <v>9.8039298366472819E-8</v>
      </c>
      <c r="M407" s="21">
        <f>(L407+Systeme!$S$20)/Systeme!$S$17</f>
        <v>9.8039298366472819E-11</v>
      </c>
      <c r="O407" s="8">
        <f>('DGL 4'!$P$15/'DGL 4'!$B$26)*(1-EXP(-'DGL 4'!$B$26*D407)) + ('DGL 4'!$P$16/'DGL 4'!$B$27)*(1-EXP(-'DGL 4'!$B$27*D407))+ ('DGL 4'!$P$17/'DGL 4'!$B$28)*(1-EXP(-'DGL 4'!$B$28*D407))</f>
        <v>7.8355435962704974E-6</v>
      </c>
      <c r="P407" s="21">
        <f>(O407+Systeme!$AA$20)/Systeme!$AA$17</f>
        <v>7.835543596270497E-17</v>
      </c>
    </row>
    <row r="408" spans="1:16" x14ac:dyDescent="0.25">
      <c r="A408" s="4">
        <f t="shared" si="13"/>
        <v>406</v>
      </c>
      <c r="D408" s="19">
        <f>A408*0.001 *Systeme!$G$4</f>
        <v>203</v>
      </c>
      <c r="F408" s="8">
        <f>('DGL 4'!$P$3/'DGL 4'!$B$26)*(1-EXP(-'DGL 4'!$B$26*D408)) + ('DGL 4'!$P$4/'DGL 4'!$B$27)*(1-EXP(-'DGL 4'!$B$27*D408))+ ('DGL 4'!$P$5/'DGL 4'!$B$28)*(1-EXP(-'DGL 4'!$B$28*D408))</f>
        <v>-9.8039293583349281</v>
      </c>
      <c r="G408" s="21">
        <f>(F408+Systeme!$C$20)/Systeme!$C$17</f>
        <v>0.98039214128333019</v>
      </c>
      <c r="I408" s="8">
        <f>('DGL 4'!$P$7/'DGL 4'!$B$26)*(1-EXP(-'DGL 4'!$B$26*D408)) + ('DGL 4'!$P$8/'DGL 4'!$B$27)*(1-EXP(-'DGL 4'!$B$27*D408))+ ('DGL 4'!$P$9/'DGL 4'!$B$28)*(1-EXP(-'DGL 4'!$B$28*D408))</f>
        <v>9.8039214051439494</v>
      </c>
      <c r="J408" s="21">
        <f>(I408+Systeme!$K$20)/Systeme!$K$17</f>
        <v>9.8039214051439498E-3</v>
      </c>
      <c r="L408" s="8">
        <f t="shared" si="12"/>
        <v>9.8039299676744697E-8</v>
      </c>
      <c r="M408" s="21">
        <f>(L408+Systeme!$S$20)/Systeme!$S$17</f>
        <v>9.8039299676744694E-11</v>
      </c>
      <c r="O408" s="8">
        <f>('DGL 4'!$P$15/'DGL 4'!$B$26)*(1-EXP(-'DGL 4'!$B$26*D408)) + ('DGL 4'!$P$16/'DGL 4'!$B$27)*(1-EXP(-'DGL 4'!$B$27*D408))+ ('DGL 4'!$P$17/'DGL 4'!$B$28)*(1-EXP(-'DGL 4'!$B$28*D408))</f>
        <v>7.855151679005556E-6</v>
      </c>
      <c r="P408" s="21">
        <f>(O408+Systeme!$AA$20)/Systeme!$AA$17</f>
        <v>7.8551516790055556E-17</v>
      </c>
    </row>
    <row r="409" spans="1:16" x14ac:dyDescent="0.25">
      <c r="A409" s="4">
        <f t="shared" si="13"/>
        <v>407</v>
      </c>
      <c r="D409" s="19">
        <f>A409*0.001 *Systeme!$G$4</f>
        <v>203.5</v>
      </c>
      <c r="F409" s="8">
        <f>('DGL 4'!$P$3/'DGL 4'!$B$26)*(1-EXP(-'DGL 4'!$B$26*D409)) + ('DGL 4'!$P$4/'DGL 4'!$B$27)*(1-EXP(-'DGL 4'!$B$27*D409))+ ('DGL 4'!$P$5/'DGL 4'!$B$28)*(1-EXP(-'DGL 4'!$B$28*D409))</f>
        <v>-9.8039293775585392</v>
      </c>
      <c r="G409" s="21">
        <f>(F409+Systeme!$C$20)/Systeme!$C$17</f>
        <v>0.98039214124488294</v>
      </c>
      <c r="I409" s="8">
        <f>('DGL 4'!$P$7/'DGL 4'!$B$26)*(1-EXP(-'DGL 4'!$B$26*D409)) + ('DGL 4'!$P$8/'DGL 4'!$B$27)*(1-EXP(-'DGL 4'!$B$27*D409))+ ('DGL 4'!$P$9/'DGL 4'!$B$28)*(1-EXP(-'DGL 4'!$B$28*D409))</f>
        <v>9.8039214047594765</v>
      </c>
      <c r="J409" s="21">
        <f>(I409+Systeme!$K$20)/Systeme!$K$17</f>
        <v>9.8039214047594761E-3</v>
      </c>
      <c r="L409" s="8">
        <f t="shared" si="12"/>
        <v>9.8039300987018269E-8</v>
      </c>
      <c r="M409" s="21">
        <f>(L409+Systeme!$S$20)/Systeme!$S$17</f>
        <v>9.8039300987018275E-11</v>
      </c>
      <c r="O409" s="8">
        <f>('DGL 4'!$P$15/'DGL 4'!$B$26)*(1-EXP(-'DGL 4'!$B$26*D409)) + ('DGL 4'!$P$16/'DGL 4'!$B$27)*(1-EXP(-'DGL 4'!$B$27*D409))+ ('DGL 4'!$P$17/'DGL 4'!$B$28)*(1-EXP(-'DGL 4'!$B$28*D409))</f>
        <v>7.874759761740613E-6</v>
      </c>
      <c r="P409" s="21">
        <f>(O409+Systeme!$AA$20)/Systeme!$AA$17</f>
        <v>7.874759761740613E-17</v>
      </c>
    </row>
    <row r="410" spans="1:16" x14ac:dyDescent="0.25">
      <c r="A410" s="4">
        <f t="shared" si="13"/>
        <v>408</v>
      </c>
      <c r="D410" s="19">
        <f>A410*0.001 *Systeme!$G$4</f>
        <v>204.00000000000003</v>
      </c>
      <c r="F410" s="8">
        <f>('DGL 4'!$P$3/'DGL 4'!$B$26)*(1-EXP(-'DGL 4'!$B$26*D410)) + ('DGL 4'!$P$4/'DGL 4'!$B$27)*(1-EXP(-'DGL 4'!$B$27*D410))+ ('DGL 4'!$P$5/'DGL 4'!$B$28)*(1-EXP(-'DGL 4'!$B$28*D410))</f>
        <v>-9.8039293967821504</v>
      </c>
      <c r="G410" s="21">
        <f>(F410+Systeme!$C$20)/Systeme!$C$17</f>
        <v>0.9803921412064357</v>
      </c>
      <c r="I410" s="8">
        <f>('DGL 4'!$P$7/'DGL 4'!$B$26)*(1-EXP(-'DGL 4'!$B$26*D410)) + ('DGL 4'!$P$8/'DGL 4'!$B$27)*(1-EXP(-'DGL 4'!$B$27*D410))+ ('DGL 4'!$P$9/'DGL 4'!$B$28)*(1-EXP(-'DGL 4'!$B$28*D410))</f>
        <v>9.8039214043750054</v>
      </c>
      <c r="J410" s="21">
        <f>(I410+Systeme!$K$20)/Systeme!$K$17</f>
        <v>9.8039214043750059E-3</v>
      </c>
      <c r="L410" s="8">
        <f t="shared" si="12"/>
        <v>9.8039300520933308E-8</v>
      </c>
      <c r="M410" s="21">
        <f>(L410+Systeme!$S$20)/Systeme!$S$17</f>
        <v>9.8039300520933303E-11</v>
      </c>
      <c r="O410" s="8">
        <f>('DGL 4'!$P$15/'DGL 4'!$B$26)*(1-EXP(-'DGL 4'!$B$26*D410)) + ('DGL 4'!$P$16/'DGL 4'!$B$27)*(1-EXP(-'DGL 4'!$B$27*D410))+ ('DGL 4'!$P$17/'DGL 4'!$B$28)*(1-EXP(-'DGL 4'!$B$28*D410))</f>
        <v>7.8943678444756717E-6</v>
      </c>
      <c r="P410" s="21">
        <f>(O410+Systeme!$AA$20)/Systeme!$AA$17</f>
        <v>7.8943678444756717E-17</v>
      </c>
    </row>
    <row r="411" spans="1:16" x14ac:dyDescent="0.25">
      <c r="A411" s="4">
        <f t="shared" si="13"/>
        <v>409</v>
      </c>
      <c r="D411" s="19">
        <f>A411*0.001 *Systeme!$G$4</f>
        <v>204.50000000000003</v>
      </c>
      <c r="F411" s="8">
        <f>('DGL 4'!$P$3/'DGL 4'!$B$26)*(1-EXP(-'DGL 4'!$B$26*D411)) + ('DGL 4'!$P$4/'DGL 4'!$B$27)*(1-EXP(-'DGL 4'!$B$27*D411))+ ('DGL 4'!$P$5/'DGL 4'!$B$28)*(1-EXP(-'DGL 4'!$B$28*D411))</f>
        <v>-9.8039294160057597</v>
      </c>
      <c r="G411" s="21">
        <f>(F411+Systeme!$C$20)/Systeme!$C$17</f>
        <v>0.98039214116798845</v>
      </c>
      <c r="I411" s="8">
        <f>('DGL 4'!$P$7/'DGL 4'!$B$26)*(1-EXP(-'DGL 4'!$B$26*D411)) + ('DGL 4'!$P$8/'DGL 4'!$B$27)*(1-EXP(-'DGL 4'!$B$27*D411))+ ('DGL 4'!$P$9/'DGL 4'!$B$28)*(1-EXP(-'DGL 4'!$B$28*D411))</f>
        <v>9.8039214039905325</v>
      </c>
      <c r="J411" s="21">
        <f>(I411+Systeme!$K$20)/Systeme!$K$17</f>
        <v>9.8039214039905322E-3</v>
      </c>
      <c r="L411" s="8">
        <f t="shared" si="12"/>
        <v>9.803930005485004E-8</v>
      </c>
      <c r="M411" s="21">
        <f>(L411+Systeme!$S$20)/Systeme!$S$17</f>
        <v>9.8039300054850038E-11</v>
      </c>
      <c r="O411" s="8">
        <f>('DGL 4'!$P$15/'DGL 4'!$B$26)*(1-EXP(-'DGL 4'!$B$26*D411)) + ('DGL 4'!$P$16/'DGL 4'!$B$27)*(1-EXP(-'DGL 4'!$B$27*D411))+ ('DGL 4'!$P$17/'DGL 4'!$B$28)*(1-EXP(-'DGL 4'!$B$28*D411))</f>
        <v>7.9139759272107286E-6</v>
      </c>
      <c r="P411" s="21">
        <f>(O411+Systeme!$AA$20)/Systeme!$AA$17</f>
        <v>7.9139759272107291E-17</v>
      </c>
    </row>
    <row r="412" spans="1:16" x14ac:dyDescent="0.25">
      <c r="A412" s="4">
        <f t="shared" si="13"/>
        <v>410</v>
      </c>
      <c r="D412" s="19">
        <f>A412*0.001 *Systeme!$G$4</f>
        <v>205.00000000000003</v>
      </c>
      <c r="F412" s="8">
        <f>('DGL 4'!$P$3/'DGL 4'!$B$26)*(1-EXP(-'DGL 4'!$B$26*D412)) + ('DGL 4'!$P$4/'DGL 4'!$B$27)*(1-EXP(-'DGL 4'!$B$27*D412))+ ('DGL 4'!$P$5/'DGL 4'!$B$28)*(1-EXP(-'DGL 4'!$B$28*D412))</f>
        <v>-9.8039294352293709</v>
      </c>
      <c r="G412" s="21">
        <f>(F412+Systeme!$C$20)/Systeme!$C$17</f>
        <v>0.98039214112954132</v>
      </c>
      <c r="I412" s="8">
        <f>('DGL 4'!$P$7/'DGL 4'!$B$26)*(1-EXP(-'DGL 4'!$B$26*D412)) + ('DGL 4'!$P$8/'DGL 4'!$B$27)*(1-EXP(-'DGL 4'!$B$27*D412))+ ('DGL 4'!$P$9/'DGL 4'!$B$28)*(1-EXP(-'DGL 4'!$B$28*D412))</f>
        <v>9.8039214036060596</v>
      </c>
      <c r="J412" s="21">
        <f>(I412+Systeme!$K$20)/Systeme!$K$17</f>
        <v>9.8039214036060602E-3</v>
      </c>
      <c r="L412" s="8">
        <f t="shared" si="12"/>
        <v>9.8039301365121918E-8</v>
      </c>
      <c r="M412" s="21">
        <f>(L412+Systeme!$S$20)/Systeme!$S$17</f>
        <v>9.8039301365121912E-11</v>
      </c>
      <c r="O412" s="8">
        <f>('DGL 4'!$P$15/'DGL 4'!$B$26)*(1-EXP(-'DGL 4'!$B$26*D412)) + ('DGL 4'!$P$16/'DGL 4'!$B$27)*(1-EXP(-'DGL 4'!$B$27*D412))+ ('DGL 4'!$P$17/'DGL 4'!$B$28)*(1-EXP(-'DGL 4'!$B$28*D412))</f>
        <v>7.9335840099457873E-6</v>
      </c>
      <c r="P412" s="21">
        <f>(O412+Systeme!$AA$20)/Systeme!$AA$17</f>
        <v>7.9335840099457877E-17</v>
      </c>
    </row>
    <row r="413" spans="1:16" x14ac:dyDescent="0.25">
      <c r="A413" s="4">
        <f t="shared" si="13"/>
        <v>411</v>
      </c>
      <c r="D413" s="19">
        <f>A413*0.001 *Systeme!$G$4</f>
        <v>205.50000000000003</v>
      </c>
      <c r="F413" s="8">
        <f>('DGL 4'!$P$3/'DGL 4'!$B$26)*(1-EXP(-'DGL 4'!$B$26*D413)) + ('DGL 4'!$P$4/'DGL 4'!$B$27)*(1-EXP(-'DGL 4'!$B$27*D413))+ ('DGL 4'!$P$5/'DGL 4'!$B$28)*(1-EXP(-'DGL 4'!$B$28*D413))</f>
        <v>-9.803929454452982</v>
      </c>
      <c r="G413" s="21">
        <f>(F413+Systeme!$C$20)/Systeme!$C$17</f>
        <v>0.98039214109109396</v>
      </c>
      <c r="I413" s="8">
        <f>('DGL 4'!$P$7/'DGL 4'!$B$26)*(1-EXP(-'DGL 4'!$B$26*D413)) + ('DGL 4'!$P$8/'DGL 4'!$B$27)*(1-EXP(-'DGL 4'!$B$27*D413))+ ('DGL 4'!$P$9/'DGL 4'!$B$28)*(1-EXP(-'DGL 4'!$B$28*D413))</f>
        <v>9.8039214032215884</v>
      </c>
      <c r="J413" s="21">
        <f>(I413+Systeme!$K$20)/Systeme!$K$17</f>
        <v>9.8039214032215882E-3</v>
      </c>
      <c r="L413" s="8">
        <f t="shared" si="12"/>
        <v>9.8039300899036957E-8</v>
      </c>
      <c r="M413" s="21">
        <f>(L413+Systeme!$S$20)/Systeme!$S$17</f>
        <v>9.8039300899036954E-11</v>
      </c>
      <c r="O413" s="8">
        <f>('DGL 4'!$P$15/'DGL 4'!$B$26)*(1-EXP(-'DGL 4'!$B$26*D413)) + ('DGL 4'!$P$16/'DGL 4'!$B$27)*(1-EXP(-'DGL 4'!$B$27*D413))+ ('DGL 4'!$P$17/'DGL 4'!$B$28)*(1-EXP(-'DGL 4'!$B$28*D413))</f>
        <v>7.953192092680846E-6</v>
      </c>
      <c r="P413" s="21">
        <f>(O413+Systeme!$AA$20)/Systeme!$AA$17</f>
        <v>7.9531920926808464E-17</v>
      </c>
    </row>
    <row r="414" spans="1:16" x14ac:dyDescent="0.25">
      <c r="A414" s="4">
        <f t="shared" si="13"/>
        <v>412</v>
      </c>
      <c r="D414" s="19">
        <f>A414*0.001 *Systeme!$G$4</f>
        <v>206.00000000000003</v>
      </c>
      <c r="F414" s="8">
        <f>('DGL 4'!$P$3/'DGL 4'!$B$26)*(1-EXP(-'DGL 4'!$B$26*D414)) + ('DGL 4'!$P$4/'DGL 4'!$B$27)*(1-EXP(-'DGL 4'!$B$27*D414))+ ('DGL 4'!$P$5/'DGL 4'!$B$28)*(1-EXP(-'DGL 4'!$B$28*D414))</f>
        <v>-9.8039294736765932</v>
      </c>
      <c r="G414" s="21">
        <f>(F414+Systeme!$C$20)/Systeme!$C$17</f>
        <v>0.98039214105264683</v>
      </c>
      <c r="I414" s="8">
        <f>('DGL 4'!$P$7/'DGL 4'!$B$26)*(1-EXP(-'DGL 4'!$B$26*D414)) + ('DGL 4'!$P$8/'DGL 4'!$B$27)*(1-EXP(-'DGL 4'!$B$27*D414))+ ('DGL 4'!$P$9/'DGL 4'!$B$28)*(1-EXP(-'DGL 4'!$B$28*D414))</f>
        <v>9.8039214028371156</v>
      </c>
      <c r="J414" s="21">
        <f>(I414+Systeme!$K$20)/Systeme!$K$17</f>
        <v>9.8039214028371163E-3</v>
      </c>
      <c r="L414" s="8">
        <f t="shared" si="12"/>
        <v>9.8039302209310529E-8</v>
      </c>
      <c r="M414" s="21">
        <f>(L414+Systeme!$S$20)/Systeme!$S$17</f>
        <v>9.8039302209310534E-11</v>
      </c>
      <c r="O414" s="8">
        <f>('DGL 4'!$P$15/'DGL 4'!$B$26)*(1-EXP(-'DGL 4'!$B$26*D414)) + ('DGL 4'!$P$16/'DGL 4'!$B$27)*(1-EXP(-'DGL 4'!$B$27*D414))+ ('DGL 4'!$P$17/'DGL 4'!$B$28)*(1-EXP(-'DGL 4'!$B$28*D414))</f>
        <v>7.9728001754159029E-6</v>
      </c>
      <c r="P414" s="21">
        <f>(O414+Systeme!$AA$20)/Systeme!$AA$17</f>
        <v>7.9728001754159026E-17</v>
      </c>
    </row>
    <row r="415" spans="1:16" x14ac:dyDescent="0.25">
      <c r="A415" s="4">
        <f t="shared" si="13"/>
        <v>413</v>
      </c>
      <c r="D415" s="19">
        <f>A415*0.001 *Systeme!$G$4</f>
        <v>206.50000000000003</v>
      </c>
      <c r="F415" s="8">
        <f>('DGL 4'!$P$3/'DGL 4'!$B$26)*(1-EXP(-'DGL 4'!$B$26*D415)) + ('DGL 4'!$P$4/'DGL 4'!$B$27)*(1-EXP(-'DGL 4'!$B$27*D415))+ ('DGL 4'!$P$5/'DGL 4'!$B$28)*(1-EXP(-'DGL 4'!$B$28*D415))</f>
        <v>-9.8039294929002025</v>
      </c>
      <c r="G415" s="21">
        <f>(F415+Systeme!$C$20)/Systeme!$C$17</f>
        <v>0.98039214101419969</v>
      </c>
      <c r="I415" s="8">
        <f>('DGL 4'!$P$7/'DGL 4'!$B$26)*(1-EXP(-'DGL 4'!$B$26*D415)) + ('DGL 4'!$P$8/'DGL 4'!$B$27)*(1-EXP(-'DGL 4'!$B$27*D415))+ ('DGL 4'!$P$9/'DGL 4'!$B$28)*(1-EXP(-'DGL 4'!$B$28*D415))</f>
        <v>9.8039214024526444</v>
      </c>
      <c r="J415" s="21">
        <f>(I415+Systeme!$K$20)/Systeme!$K$17</f>
        <v>9.8039214024526443E-3</v>
      </c>
      <c r="L415" s="8">
        <f t="shared" si="12"/>
        <v>9.8039299966868728E-8</v>
      </c>
      <c r="M415" s="21">
        <f>(L415+Systeme!$S$20)/Systeme!$S$17</f>
        <v>9.8039299966868729E-11</v>
      </c>
      <c r="O415" s="8">
        <f>('DGL 4'!$P$15/'DGL 4'!$B$26)*(1-EXP(-'DGL 4'!$B$26*D415)) + ('DGL 4'!$P$16/'DGL 4'!$B$27)*(1-EXP(-'DGL 4'!$B$27*D415))+ ('DGL 4'!$P$17/'DGL 4'!$B$28)*(1-EXP(-'DGL 4'!$B$28*D415))</f>
        <v>7.9924082581509616E-6</v>
      </c>
      <c r="P415" s="21">
        <f>(O415+Systeme!$AA$20)/Systeme!$AA$17</f>
        <v>7.9924082581509612E-17</v>
      </c>
    </row>
    <row r="416" spans="1:16" x14ac:dyDescent="0.25">
      <c r="A416" s="4">
        <f t="shared" si="13"/>
        <v>414</v>
      </c>
      <c r="D416" s="19">
        <f>A416*0.001 *Systeme!$G$4</f>
        <v>207.00000000000003</v>
      </c>
      <c r="F416" s="8">
        <f>('DGL 4'!$P$3/'DGL 4'!$B$26)*(1-EXP(-'DGL 4'!$B$26*D416)) + ('DGL 4'!$P$4/'DGL 4'!$B$27)*(1-EXP(-'DGL 4'!$B$27*D416))+ ('DGL 4'!$P$5/'DGL 4'!$B$28)*(1-EXP(-'DGL 4'!$B$28*D416))</f>
        <v>-9.8039295121238137</v>
      </c>
      <c r="G416" s="21">
        <f>(F416+Systeme!$C$20)/Systeme!$C$17</f>
        <v>0.98039214097575234</v>
      </c>
      <c r="I416" s="8">
        <f>('DGL 4'!$P$7/'DGL 4'!$B$26)*(1-EXP(-'DGL 4'!$B$26*D416)) + ('DGL 4'!$P$8/'DGL 4'!$B$27)*(1-EXP(-'DGL 4'!$B$27*D416))+ ('DGL 4'!$P$9/'DGL 4'!$B$28)*(1-EXP(-'DGL 4'!$B$28*D416))</f>
        <v>9.8039214020681715</v>
      </c>
      <c r="J416" s="21">
        <f>(I416+Systeme!$K$20)/Systeme!$K$17</f>
        <v>9.8039214020681723E-3</v>
      </c>
      <c r="L416" s="8">
        <f t="shared" si="12"/>
        <v>9.8039301277140606E-8</v>
      </c>
      <c r="M416" s="21">
        <f>(L416+Systeme!$S$20)/Systeme!$S$17</f>
        <v>9.8039301277140604E-11</v>
      </c>
      <c r="O416" s="8">
        <f>('DGL 4'!$P$15/'DGL 4'!$B$26)*(1-EXP(-'DGL 4'!$B$26*D416)) + ('DGL 4'!$P$16/'DGL 4'!$B$27)*(1-EXP(-'DGL 4'!$B$27*D416))+ ('DGL 4'!$P$17/'DGL 4'!$B$28)*(1-EXP(-'DGL 4'!$B$28*D416))</f>
        <v>8.0120163408860203E-6</v>
      </c>
      <c r="P416" s="21">
        <f>(O416+Systeme!$AA$20)/Systeme!$AA$17</f>
        <v>8.0120163408860199E-17</v>
      </c>
    </row>
    <row r="417" spans="1:16" x14ac:dyDescent="0.25">
      <c r="A417" s="4">
        <f t="shared" si="13"/>
        <v>415</v>
      </c>
      <c r="D417" s="19">
        <f>A417*0.001 *Systeme!$G$4</f>
        <v>207.50000000000003</v>
      </c>
      <c r="F417" s="8">
        <f>('DGL 4'!$P$3/'DGL 4'!$B$26)*(1-EXP(-'DGL 4'!$B$26*D417)) + ('DGL 4'!$P$4/'DGL 4'!$B$27)*(1-EXP(-'DGL 4'!$B$27*D417))+ ('DGL 4'!$P$5/'DGL 4'!$B$28)*(1-EXP(-'DGL 4'!$B$28*D417))</f>
        <v>-9.8039295313474248</v>
      </c>
      <c r="G417" s="21">
        <f>(F417+Systeme!$C$20)/Systeme!$C$17</f>
        <v>0.9803921409373052</v>
      </c>
      <c r="I417" s="8">
        <f>('DGL 4'!$P$7/'DGL 4'!$B$26)*(1-EXP(-'DGL 4'!$B$26*D417)) + ('DGL 4'!$P$8/'DGL 4'!$B$27)*(1-EXP(-'DGL 4'!$B$27*D417))+ ('DGL 4'!$P$9/'DGL 4'!$B$28)*(1-EXP(-'DGL 4'!$B$28*D417))</f>
        <v>9.8039214016836986</v>
      </c>
      <c r="J417" s="21">
        <f>(I417+Systeme!$K$20)/Systeme!$K$17</f>
        <v>9.8039214016836986E-3</v>
      </c>
      <c r="L417" s="8">
        <f t="shared" si="12"/>
        <v>9.8039302587414178E-8</v>
      </c>
      <c r="M417" s="21">
        <f>(L417+Systeme!$S$20)/Systeme!$S$17</f>
        <v>9.8039302587414172E-11</v>
      </c>
      <c r="O417" s="8">
        <f>('DGL 4'!$P$15/'DGL 4'!$B$26)*(1-EXP(-'DGL 4'!$B$26*D417)) + ('DGL 4'!$P$16/'DGL 4'!$B$27)*(1-EXP(-'DGL 4'!$B$27*D417))+ ('DGL 4'!$P$17/'DGL 4'!$B$28)*(1-EXP(-'DGL 4'!$B$28*D417))</f>
        <v>8.0316244236210772E-6</v>
      </c>
      <c r="P417" s="21">
        <f>(O417+Systeme!$AA$20)/Systeme!$AA$17</f>
        <v>8.0316244236210773E-17</v>
      </c>
    </row>
    <row r="418" spans="1:16" x14ac:dyDescent="0.25">
      <c r="A418" s="4">
        <f t="shared" si="13"/>
        <v>416</v>
      </c>
      <c r="D418" s="19">
        <f>A418*0.001 *Systeme!$G$4</f>
        <v>208.00000000000003</v>
      </c>
      <c r="F418" s="8">
        <f>('DGL 4'!$P$3/'DGL 4'!$B$26)*(1-EXP(-'DGL 4'!$B$26*D418)) + ('DGL 4'!$P$4/'DGL 4'!$B$27)*(1-EXP(-'DGL 4'!$B$27*D418))+ ('DGL 4'!$P$5/'DGL 4'!$B$28)*(1-EXP(-'DGL 4'!$B$28*D418))</f>
        <v>-9.803929550571036</v>
      </c>
      <c r="G418" s="21">
        <f>(F418+Systeme!$C$20)/Systeme!$C$17</f>
        <v>0.98039214089885796</v>
      </c>
      <c r="I418" s="8">
        <f>('DGL 4'!$P$7/'DGL 4'!$B$26)*(1-EXP(-'DGL 4'!$B$26*D418)) + ('DGL 4'!$P$8/'DGL 4'!$B$27)*(1-EXP(-'DGL 4'!$B$27*D418))+ ('DGL 4'!$P$9/'DGL 4'!$B$28)*(1-EXP(-'DGL 4'!$B$28*D418))</f>
        <v>9.8039214012992275</v>
      </c>
      <c r="J418" s="21">
        <f>(I418+Systeme!$K$20)/Systeme!$K$17</f>
        <v>9.8039214012992267E-3</v>
      </c>
      <c r="L418" s="8">
        <f t="shared" si="12"/>
        <v>9.8039302121329217E-8</v>
      </c>
      <c r="M418" s="21">
        <f>(L418+Systeme!$S$20)/Systeme!$S$17</f>
        <v>9.8039302121329213E-11</v>
      </c>
      <c r="O418" s="8">
        <f>('DGL 4'!$P$15/'DGL 4'!$B$26)*(1-EXP(-'DGL 4'!$B$26*D418)) + ('DGL 4'!$P$16/'DGL 4'!$B$27)*(1-EXP(-'DGL 4'!$B$27*D418))+ ('DGL 4'!$P$17/'DGL 4'!$B$28)*(1-EXP(-'DGL 4'!$B$28*D418))</f>
        <v>8.0512325063561359E-6</v>
      </c>
      <c r="P418" s="21">
        <f>(O418+Systeme!$AA$20)/Systeme!$AA$17</f>
        <v>8.0512325063561359E-17</v>
      </c>
    </row>
    <row r="419" spans="1:16" x14ac:dyDescent="0.25">
      <c r="A419" s="4">
        <f t="shared" si="13"/>
        <v>417</v>
      </c>
      <c r="D419" s="19">
        <f>A419*0.001 *Systeme!$G$4</f>
        <v>208.5</v>
      </c>
      <c r="F419" s="8">
        <f>('DGL 4'!$P$3/'DGL 4'!$B$26)*(1-EXP(-'DGL 4'!$B$26*D419)) + ('DGL 4'!$P$4/'DGL 4'!$B$27)*(1-EXP(-'DGL 4'!$B$27*D419))+ ('DGL 4'!$P$5/'DGL 4'!$B$28)*(1-EXP(-'DGL 4'!$B$28*D419))</f>
        <v>-9.8039295697946454</v>
      </c>
      <c r="G419" s="21">
        <f>(F419+Systeme!$C$20)/Systeme!$C$17</f>
        <v>0.98039214086041071</v>
      </c>
      <c r="I419" s="8">
        <f>('DGL 4'!$P$7/'DGL 4'!$B$26)*(1-EXP(-'DGL 4'!$B$26*D419)) + ('DGL 4'!$P$8/'DGL 4'!$B$27)*(1-EXP(-'DGL 4'!$B$27*D419))+ ('DGL 4'!$P$9/'DGL 4'!$B$28)*(1-EXP(-'DGL 4'!$B$28*D419))</f>
        <v>9.8039214009147546</v>
      </c>
      <c r="J419" s="21">
        <f>(I419+Systeme!$K$20)/Systeme!$K$17</f>
        <v>9.8039214009147547E-3</v>
      </c>
      <c r="L419" s="8">
        <f t="shared" si="12"/>
        <v>9.8039301655244255E-8</v>
      </c>
      <c r="M419" s="21">
        <f>(L419+Systeme!$S$20)/Systeme!$S$17</f>
        <v>9.8039301655244255E-11</v>
      </c>
      <c r="O419" s="8">
        <f>('DGL 4'!$P$15/'DGL 4'!$B$26)*(1-EXP(-'DGL 4'!$B$26*D419)) + ('DGL 4'!$P$16/'DGL 4'!$B$27)*(1-EXP(-'DGL 4'!$B$27*D419))+ ('DGL 4'!$P$17/'DGL 4'!$B$28)*(1-EXP(-'DGL 4'!$B$28*D419))</f>
        <v>8.0708405890911946E-6</v>
      </c>
      <c r="P419" s="21">
        <f>(O419+Systeme!$AA$20)/Systeme!$AA$17</f>
        <v>8.0708405890911946E-17</v>
      </c>
    </row>
    <row r="420" spans="1:16" x14ac:dyDescent="0.25">
      <c r="A420" s="4">
        <f t="shared" si="13"/>
        <v>418</v>
      </c>
      <c r="D420" s="19">
        <f>A420*0.001 *Systeme!$G$4</f>
        <v>209</v>
      </c>
      <c r="F420" s="8">
        <f>('DGL 4'!$P$3/'DGL 4'!$B$26)*(1-EXP(-'DGL 4'!$B$26*D420)) + ('DGL 4'!$P$4/'DGL 4'!$B$27)*(1-EXP(-'DGL 4'!$B$27*D420))+ ('DGL 4'!$P$5/'DGL 4'!$B$28)*(1-EXP(-'DGL 4'!$B$28*D420))</f>
        <v>-9.8039295890182565</v>
      </c>
      <c r="G420" s="21">
        <f>(F420+Systeme!$C$20)/Systeme!$C$17</f>
        <v>0.98039214082196346</v>
      </c>
      <c r="I420" s="8">
        <f>('DGL 4'!$P$7/'DGL 4'!$B$26)*(1-EXP(-'DGL 4'!$B$26*D420)) + ('DGL 4'!$P$8/'DGL 4'!$B$27)*(1-EXP(-'DGL 4'!$B$27*D420))+ ('DGL 4'!$P$9/'DGL 4'!$B$28)*(1-EXP(-'DGL 4'!$B$28*D420))</f>
        <v>9.8039214005302835</v>
      </c>
      <c r="J420" s="21">
        <f>(I420+Systeme!$K$20)/Systeme!$K$17</f>
        <v>9.8039214005302827E-3</v>
      </c>
      <c r="L420" s="8">
        <f t="shared" si="12"/>
        <v>9.8039301189160988E-8</v>
      </c>
      <c r="M420" s="21">
        <f>(L420+Systeme!$S$20)/Systeme!$S$17</f>
        <v>9.8039301189160989E-11</v>
      </c>
      <c r="O420" s="8">
        <f>('DGL 4'!$P$15/'DGL 4'!$B$26)*(1-EXP(-'DGL 4'!$B$26*D420)) + ('DGL 4'!$P$16/'DGL 4'!$B$27)*(1-EXP(-'DGL 4'!$B$27*D420))+ ('DGL 4'!$P$17/'DGL 4'!$B$28)*(1-EXP(-'DGL 4'!$B$28*D420))</f>
        <v>8.0904486718262515E-6</v>
      </c>
      <c r="P420" s="21">
        <f>(O420+Systeme!$AA$20)/Systeme!$AA$17</f>
        <v>8.090448671826252E-17</v>
      </c>
    </row>
    <row r="421" spans="1:16" x14ac:dyDescent="0.25">
      <c r="A421" s="4">
        <f t="shared" si="13"/>
        <v>419</v>
      </c>
      <c r="D421" s="19">
        <f>A421*0.001 *Systeme!$G$4</f>
        <v>209.5</v>
      </c>
      <c r="F421" s="8">
        <f>('DGL 4'!$P$3/'DGL 4'!$B$26)*(1-EXP(-'DGL 4'!$B$26*D421)) + ('DGL 4'!$P$4/'DGL 4'!$B$27)*(1-EXP(-'DGL 4'!$B$27*D421))+ ('DGL 4'!$P$5/'DGL 4'!$B$28)*(1-EXP(-'DGL 4'!$B$28*D421))</f>
        <v>-9.8039296082418677</v>
      </c>
      <c r="G421" s="21">
        <f>(F421+Systeme!$C$20)/Systeme!$C$17</f>
        <v>0.98039214078351633</v>
      </c>
      <c r="I421" s="8">
        <f>('DGL 4'!$P$7/'DGL 4'!$B$26)*(1-EXP(-'DGL 4'!$B$26*D421)) + ('DGL 4'!$P$8/'DGL 4'!$B$27)*(1-EXP(-'DGL 4'!$B$27*D421))+ ('DGL 4'!$P$9/'DGL 4'!$B$28)*(1-EXP(-'DGL 4'!$B$28*D421))</f>
        <v>9.8039214001458106</v>
      </c>
      <c r="J421" s="21">
        <f>(I421+Systeme!$K$20)/Systeme!$K$17</f>
        <v>9.8039214001458107E-3</v>
      </c>
      <c r="L421" s="8">
        <f t="shared" si="12"/>
        <v>9.8039302499432866E-8</v>
      </c>
      <c r="M421" s="21">
        <f>(L421+Systeme!$S$20)/Systeme!$S$17</f>
        <v>9.8039302499432864E-11</v>
      </c>
      <c r="O421" s="8">
        <f>('DGL 4'!$P$15/'DGL 4'!$B$26)*(1-EXP(-'DGL 4'!$B$26*D421)) + ('DGL 4'!$P$16/'DGL 4'!$B$27)*(1-EXP(-'DGL 4'!$B$27*D421))+ ('DGL 4'!$P$17/'DGL 4'!$B$28)*(1-EXP(-'DGL 4'!$B$28*D421))</f>
        <v>8.1100567545613102E-6</v>
      </c>
      <c r="P421" s="21">
        <f>(O421+Systeme!$AA$20)/Systeme!$AA$17</f>
        <v>8.1100567545613106E-17</v>
      </c>
    </row>
    <row r="422" spans="1:16" x14ac:dyDescent="0.25">
      <c r="A422" s="4">
        <f t="shared" si="13"/>
        <v>420</v>
      </c>
      <c r="D422" s="19">
        <f>A422*0.001 *Systeme!$G$4</f>
        <v>210</v>
      </c>
      <c r="F422" s="8">
        <f>('DGL 4'!$P$3/'DGL 4'!$B$26)*(1-EXP(-'DGL 4'!$B$26*D422)) + ('DGL 4'!$P$4/'DGL 4'!$B$27)*(1-EXP(-'DGL 4'!$B$27*D422))+ ('DGL 4'!$P$5/'DGL 4'!$B$28)*(1-EXP(-'DGL 4'!$B$28*D422))</f>
        <v>-9.8039296274654788</v>
      </c>
      <c r="G422" s="21">
        <f>(F422+Systeme!$C$20)/Systeme!$C$17</f>
        <v>0.98039214074506897</v>
      </c>
      <c r="I422" s="8">
        <f>('DGL 4'!$P$7/'DGL 4'!$B$26)*(1-EXP(-'DGL 4'!$B$26*D422)) + ('DGL 4'!$P$8/'DGL 4'!$B$27)*(1-EXP(-'DGL 4'!$B$27*D422))+ ('DGL 4'!$P$9/'DGL 4'!$B$28)*(1-EXP(-'DGL 4'!$B$28*D422))</f>
        <v>9.8039213997613377</v>
      </c>
      <c r="J422" s="21">
        <f>(I422+Systeme!$K$20)/Systeme!$K$17</f>
        <v>9.803921399761337E-3</v>
      </c>
      <c r="L422" s="8">
        <f t="shared" si="12"/>
        <v>9.8039303809706438E-8</v>
      </c>
      <c r="M422" s="21">
        <f>(L422+Systeme!$S$20)/Systeme!$S$17</f>
        <v>9.8039303809706432E-11</v>
      </c>
      <c r="O422" s="8">
        <f>('DGL 4'!$P$15/'DGL 4'!$B$26)*(1-EXP(-'DGL 4'!$B$26*D422)) + ('DGL 4'!$P$16/'DGL 4'!$B$27)*(1-EXP(-'DGL 4'!$B$27*D422))+ ('DGL 4'!$P$17/'DGL 4'!$B$28)*(1-EXP(-'DGL 4'!$B$28*D422))</f>
        <v>8.1296648372963672E-6</v>
      </c>
      <c r="P422" s="21">
        <f>(O422+Systeme!$AA$20)/Systeme!$AA$17</f>
        <v>8.1296648372963668E-17</v>
      </c>
    </row>
    <row r="423" spans="1:16" x14ac:dyDescent="0.25">
      <c r="A423" s="4">
        <f t="shared" si="13"/>
        <v>421</v>
      </c>
      <c r="D423" s="19">
        <f>A423*0.001 *Systeme!$G$4</f>
        <v>210.5</v>
      </c>
      <c r="F423" s="8">
        <f>('DGL 4'!$P$3/'DGL 4'!$B$26)*(1-EXP(-'DGL 4'!$B$26*D423)) + ('DGL 4'!$P$4/'DGL 4'!$B$27)*(1-EXP(-'DGL 4'!$B$27*D423))+ ('DGL 4'!$P$5/'DGL 4'!$B$28)*(1-EXP(-'DGL 4'!$B$28*D423))</f>
        <v>-9.8039296466890882</v>
      </c>
      <c r="G423" s="21">
        <f>(F423+Systeme!$C$20)/Systeme!$C$17</f>
        <v>0.98039214070662184</v>
      </c>
      <c r="I423" s="8">
        <f>('DGL 4'!$P$7/'DGL 4'!$B$26)*(1-EXP(-'DGL 4'!$B$26*D423)) + ('DGL 4'!$P$8/'DGL 4'!$B$27)*(1-EXP(-'DGL 4'!$B$27*D423))+ ('DGL 4'!$P$9/'DGL 4'!$B$28)*(1-EXP(-'DGL 4'!$B$28*D423))</f>
        <v>9.8039213993768666</v>
      </c>
      <c r="J423" s="21">
        <f>(I423+Systeme!$K$20)/Systeme!$K$17</f>
        <v>9.8039213993768668E-3</v>
      </c>
      <c r="L423" s="8">
        <f t="shared" si="12"/>
        <v>9.8039301567264637E-8</v>
      </c>
      <c r="M423" s="21">
        <f>(L423+Systeme!$S$20)/Systeme!$S$17</f>
        <v>9.803930156726464E-11</v>
      </c>
      <c r="O423" s="8">
        <f>('DGL 4'!$P$15/'DGL 4'!$B$26)*(1-EXP(-'DGL 4'!$B$26*D423)) + ('DGL 4'!$P$16/'DGL 4'!$B$27)*(1-EXP(-'DGL 4'!$B$27*D423))+ ('DGL 4'!$P$17/'DGL 4'!$B$28)*(1-EXP(-'DGL 4'!$B$28*D423))</f>
        <v>8.1492729200314258E-6</v>
      </c>
      <c r="P423" s="21">
        <f>(O423+Systeme!$AA$20)/Systeme!$AA$17</f>
        <v>8.1492729200314255E-17</v>
      </c>
    </row>
    <row r="424" spans="1:16" x14ac:dyDescent="0.25">
      <c r="A424" s="4">
        <f t="shared" si="13"/>
        <v>422</v>
      </c>
      <c r="D424" s="19">
        <f>A424*0.001 *Systeme!$G$4</f>
        <v>211</v>
      </c>
      <c r="F424" s="8">
        <f>('DGL 4'!$P$3/'DGL 4'!$B$26)*(1-EXP(-'DGL 4'!$B$26*D424)) + ('DGL 4'!$P$4/'DGL 4'!$B$27)*(1-EXP(-'DGL 4'!$B$27*D424))+ ('DGL 4'!$P$5/'DGL 4'!$B$28)*(1-EXP(-'DGL 4'!$B$28*D424))</f>
        <v>-9.8039296659126993</v>
      </c>
      <c r="G424" s="21">
        <f>(F424+Systeme!$C$20)/Systeme!$C$17</f>
        <v>0.98039214066817459</v>
      </c>
      <c r="I424" s="8">
        <f>('DGL 4'!$P$7/'DGL 4'!$B$26)*(1-EXP(-'DGL 4'!$B$26*D424)) + ('DGL 4'!$P$8/'DGL 4'!$B$27)*(1-EXP(-'DGL 4'!$B$27*D424))+ ('DGL 4'!$P$9/'DGL 4'!$B$28)*(1-EXP(-'DGL 4'!$B$28*D424))</f>
        <v>9.8039213989923937</v>
      </c>
      <c r="J424" s="21">
        <f>(I424+Systeme!$K$20)/Systeme!$K$17</f>
        <v>9.8039213989923931E-3</v>
      </c>
      <c r="L424" s="8">
        <f t="shared" si="12"/>
        <v>9.8039302877536515E-8</v>
      </c>
      <c r="M424" s="21">
        <f>(L424+Systeme!$S$20)/Systeme!$S$17</f>
        <v>9.8039302877536514E-11</v>
      </c>
      <c r="O424" s="8">
        <f>('DGL 4'!$P$15/'DGL 4'!$B$26)*(1-EXP(-'DGL 4'!$B$26*D424)) + ('DGL 4'!$P$16/'DGL 4'!$B$27)*(1-EXP(-'DGL 4'!$B$27*D424))+ ('DGL 4'!$P$17/'DGL 4'!$B$28)*(1-EXP(-'DGL 4'!$B$28*D424))</f>
        <v>8.1688810027664845E-6</v>
      </c>
      <c r="P424" s="21">
        <f>(O424+Systeme!$AA$20)/Systeme!$AA$17</f>
        <v>8.1688810027664841E-17</v>
      </c>
    </row>
    <row r="425" spans="1:16" x14ac:dyDescent="0.25">
      <c r="A425" s="4">
        <f t="shared" si="13"/>
        <v>423</v>
      </c>
      <c r="D425" s="19">
        <f>A425*0.001 *Systeme!$G$4</f>
        <v>211.5</v>
      </c>
      <c r="F425" s="8">
        <f>('DGL 4'!$P$3/'DGL 4'!$B$26)*(1-EXP(-'DGL 4'!$B$26*D425)) + ('DGL 4'!$P$4/'DGL 4'!$B$27)*(1-EXP(-'DGL 4'!$B$27*D425))+ ('DGL 4'!$P$5/'DGL 4'!$B$28)*(1-EXP(-'DGL 4'!$B$28*D425))</f>
        <v>-9.8039296851363105</v>
      </c>
      <c r="G425" s="21">
        <f>(F425+Systeme!$C$20)/Systeme!$C$17</f>
        <v>0.98039214062972735</v>
      </c>
      <c r="I425" s="8">
        <f>('DGL 4'!$P$7/'DGL 4'!$B$26)*(1-EXP(-'DGL 4'!$B$26*D425)) + ('DGL 4'!$P$8/'DGL 4'!$B$27)*(1-EXP(-'DGL 4'!$B$27*D425))+ ('DGL 4'!$P$9/'DGL 4'!$B$28)*(1-EXP(-'DGL 4'!$B$28*D425))</f>
        <v>9.8039213986079208</v>
      </c>
      <c r="J425" s="21">
        <f>(I425+Systeme!$K$20)/Systeme!$K$17</f>
        <v>9.8039213986079211E-3</v>
      </c>
      <c r="L425" s="8">
        <f t="shared" si="12"/>
        <v>9.8039304187810087E-8</v>
      </c>
      <c r="M425" s="21">
        <f>(L425+Systeme!$S$20)/Systeme!$S$17</f>
        <v>9.8039304187810082E-11</v>
      </c>
      <c r="O425" s="8">
        <f>('DGL 4'!$P$15/'DGL 4'!$B$26)*(1-EXP(-'DGL 4'!$B$26*D425)) + ('DGL 4'!$P$16/'DGL 4'!$B$27)*(1-EXP(-'DGL 4'!$B$27*D425))+ ('DGL 4'!$P$17/'DGL 4'!$B$28)*(1-EXP(-'DGL 4'!$B$28*D425))</f>
        <v>8.1884890855015415E-6</v>
      </c>
      <c r="P425" s="21">
        <f>(O425+Systeme!$AA$20)/Systeme!$AA$17</f>
        <v>8.1884890855015415E-17</v>
      </c>
    </row>
    <row r="426" spans="1:16" x14ac:dyDescent="0.25">
      <c r="A426" s="4">
        <f t="shared" si="13"/>
        <v>424</v>
      </c>
      <c r="D426" s="19">
        <f>A426*0.001 *Systeme!$G$4</f>
        <v>212</v>
      </c>
      <c r="F426" s="8">
        <f>('DGL 4'!$P$3/'DGL 4'!$B$26)*(1-EXP(-'DGL 4'!$B$26*D426)) + ('DGL 4'!$P$4/'DGL 4'!$B$27)*(1-EXP(-'DGL 4'!$B$27*D426))+ ('DGL 4'!$P$5/'DGL 4'!$B$28)*(1-EXP(-'DGL 4'!$B$28*D426))</f>
        <v>-9.8039297043599216</v>
      </c>
      <c r="G426" s="21">
        <f>(F426+Systeme!$C$20)/Systeme!$C$17</f>
        <v>0.98039214059128021</v>
      </c>
      <c r="I426" s="8">
        <f>('DGL 4'!$P$7/'DGL 4'!$B$26)*(1-EXP(-'DGL 4'!$B$26*D426)) + ('DGL 4'!$P$8/'DGL 4'!$B$27)*(1-EXP(-'DGL 4'!$B$27*D426))+ ('DGL 4'!$P$9/'DGL 4'!$B$28)*(1-EXP(-'DGL 4'!$B$28*D426))</f>
        <v>9.8039213982234497</v>
      </c>
      <c r="J426" s="21">
        <f>(I426+Systeme!$K$20)/Systeme!$K$17</f>
        <v>9.8039213982234492E-3</v>
      </c>
      <c r="L426" s="8">
        <f t="shared" si="12"/>
        <v>9.8039303721725126E-8</v>
      </c>
      <c r="M426" s="21">
        <f>(L426+Systeme!$S$20)/Systeme!$S$17</f>
        <v>9.8039303721725124E-11</v>
      </c>
      <c r="O426" s="8">
        <f>('DGL 4'!$P$15/'DGL 4'!$B$26)*(1-EXP(-'DGL 4'!$B$26*D426)) + ('DGL 4'!$P$16/'DGL 4'!$B$27)*(1-EXP(-'DGL 4'!$B$27*D426))+ ('DGL 4'!$P$17/'DGL 4'!$B$28)*(1-EXP(-'DGL 4'!$B$28*D426))</f>
        <v>8.2080971682366001E-6</v>
      </c>
      <c r="P426" s="21">
        <f>(O426+Systeme!$AA$20)/Systeme!$AA$17</f>
        <v>8.2080971682366002E-17</v>
      </c>
    </row>
    <row r="427" spans="1:16" x14ac:dyDescent="0.25">
      <c r="A427" s="4">
        <f t="shared" si="13"/>
        <v>425</v>
      </c>
      <c r="D427" s="19">
        <f>A427*0.001 *Systeme!$G$4</f>
        <v>212.5</v>
      </c>
      <c r="F427" s="8">
        <f>('DGL 4'!$P$3/'DGL 4'!$B$26)*(1-EXP(-'DGL 4'!$B$26*D427)) + ('DGL 4'!$P$4/'DGL 4'!$B$27)*(1-EXP(-'DGL 4'!$B$27*D427))+ ('DGL 4'!$P$5/'DGL 4'!$B$28)*(1-EXP(-'DGL 4'!$B$28*D427))</f>
        <v>-9.8039297235835328</v>
      </c>
      <c r="G427" s="21">
        <f>(F427+Systeme!$C$20)/Systeme!$C$17</f>
        <v>0.98039214055283297</v>
      </c>
      <c r="I427" s="8">
        <f>('DGL 4'!$P$7/'DGL 4'!$B$26)*(1-EXP(-'DGL 4'!$B$26*D427)) + ('DGL 4'!$P$8/'DGL 4'!$B$27)*(1-EXP(-'DGL 4'!$B$27*D427))+ ('DGL 4'!$P$9/'DGL 4'!$B$28)*(1-EXP(-'DGL 4'!$B$28*D427))</f>
        <v>9.8039213978389768</v>
      </c>
      <c r="J427" s="21">
        <f>(I427+Systeme!$K$20)/Systeme!$K$17</f>
        <v>9.8039213978389772E-3</v>
      </c>
      <c r="L427" s="8">
        <f t="shared" si="12"/>
        <v>9.8039305031997004E-8</v>
      </c>
      <c r="M427" s="21">
        <f>(L427+Systeme!$S$20)/Systeme!$S$17</f>
        <v>9.8039305031996998E-11</v>
      </c>
      <c r="O427" s="8">
        <f>('DGL 4'!$P$15/'DGL 4'!$B$26)*(1-EXP(-'DGL 4'!$B$26*D427)) + ('DGL 4'!$P$16/'DGL 4'!$B$27)*(1-EXP(-'DGL 4'!$B$27*D427))+ ('DGL 4'!$P$17/'DGL 4'!$B$28)*(1-EXP(-'DGL 4'!$B$28*D427))</f>
        <v>8.2277052509716588E-6</v>
      </c>
      <c r="P427" s="21">
        <f>(O427+Systeme!$AA$20)/Systeme!$AA$17</f>
        <v>8.2277052509716588E-17</v>
      </c>
    </row>
    <row r="428" spans="1:16" x14ac:dyDescent="0.25">
      <c r="A428" s="4">
        <f t="shared" si="13"/>
        <v>426</v>
      </c>
      <c r="D428" s="19">
        <f>A428*0.001 *Systeme!$G$4</f>
        <v>213</v>
      </c>
      <c r="F428" s="8">
        <f>('DGL 4'!$P$3/'DGL 4'!$B$26)*(1-EXP(-'DGL 4'!$B$26*D428)) + ('DGL 4'!$P$4/'DGL 4'!$B$27)*(1-EXP(-'DGL 4'!$B$27*D428))+ ('DGL 4'!$P$5/'DGL 4'!$B$28)*(1-EXP(-'DGL 4'!$B$28*D428))</f>
        <v>-9.8039297428071421</v>
      </c>
      <c r="G428" s="21">
        <f>(F428+Systeme!$C$20)/Systeme!$C$17</f>
        <v>0.98039214051438572</v>
      </c>
      <c r="I428" s="8">
        <f>('DGL 4'!$P$7/'DGL 4'!$B$26)*(1-EXP(-'DGL 4'!$B$26*D428)) + ('DGL 4'!$P$8/'DGL 4'!$B$27)*(1-EXP(-'DGL 4'!$B$27*D428))+ ('DGL 4'!$P$9/'DGL 4'!$B$28)*(1-EXP(-'DGL 4'!$B$28*D428))</f>
        <v>9.8039213974545056</v>
      </c>
      <c r="J428" s="21">
        <f>(I428+Systeme!$K$20)/Systeme!$K$17</f>
        <v>9.8039213974545052E-3</v>
      </c>
      <c r="L428" s="8">
        <f t="shared" si="12"/>
        <v>9.8039302789556897E-8</v>
      </c>
      <c r="M428" s="21">
        <f>(L428+Systeme!$S$20)/Systeme!$S$17</f>
        <v>9.8039302789556899E-11</v>
      </c>
      <c r="O428" s="8">
        <f>('DGL 4'!$P$15/'DGL 4'!$B$26)*(1-EXP(-'DGL 4'!$B$26*D428)) + ('DGL 4'!$P$16/'DGL 4'!$B$27)*(1-EXP(-'DGL 4'!$B$27*D428))+ ('DGL 4'!$P$17/'DGL 4'!$B$28)*(1-EXP(-'DGL 4'!$B$28*D428))</f>
        <v>8.2473133337067158E-6</v>
      </c>
      <c r="P428" s="21">
        <f>(O428+Systeme!$AA$20)/Systeme!$AA$17</f>
        <v>8.2473133337067162E-17</v>
      </c>
    </row>
    <row r="429" spans="1:16" x14ac:dyDescent="0.25">
      <c r="A429" s="4">
        <f t="shared" si="13"/>
        <v>427</v>
      </c>
      <c r="D429" s="19">
        <f>A429*0.001 *Systeme!$G$4</f>
        <v>213.5</v>
      </c>
      <c r="F429" s="8">
        <f>('DGL 4'!$P$3/'DGL 4'!$B$26)*(1-EXP(-'DGL 4'!$B$26*D429)) + ('DGL 4'!$P$4/'DGL 4'!$B$27)*(1-EXP(-'DGL 4'!$B$27*D429))+ ('DGL 4'!$P$5/'DGL 4'!$B$28)*(1-EXP(-'DGL 4'!$B$28*D429))</f>
        <v>-9.8039297620307533</v>
      </c>
      <c r="G429" s="21">
        <f>(F429+Systeme!$C$20)/Systeme!$C$17</f>
        <v>0.98039214047593848</v>
      </c>
      <c r="I429" s="8">
        <f>('DGL 4'!$P$7/'DGL 4'!$B$26)*(1-EXP(-'DGL 4'!$B$26*D429)) + ('DGL 4'!$P$8/'DGL 4'!$B$27)*(1-EXP(-'DGL 4'!$B$27*D429))+ ('DGL 4'!$P$9/'DGL 4'!$B$28)*(1-EXP(-'DGL 4'!$B$28*D429))</f>
        <v>9.8039213970700327</v>
      </c>
      <c r="J429" s="21">
        <f>(I429+Systeme!$K$20)/Systeme!$K$17</f>
        <v>9.8039213970700333E-3</v>
      </c>
      <c r="L429" s="8">
        <f t="shared" si="12"/>
        <v>9.8039304099828775E-8</v>
      </c>
      <c r="M429" s="21">
        <f>(L429+Systeme!$S$20)/Systeme!$S$17</f>
        <v>9.8039304099828774E-11</v>
      </c>
      <c r="O429" s="8">
        <f>('DGL 4'!$P$15/'DGL 4'!$B$26)*(1-EXP(-'DGL 4'!$B$26*D429)) + ('DGL 4'!$P$16/'DGL 4'!$B$27)*(1-EXP(-'DGL 4'!$B$27*D429))+ ('DGL 4'!$P$17/'DGL 4'!$B$28)*(1-EXP(-'DGL 4'!$B$28*D429))</f>
        <v>8.2669214164417744E-6</v>
      </c>
      <c r="P429" s="21">
        <f>(O429+Systeme!$AA$20)/Systeme!$AA$17</f>
        <v>8.2669214164417749E-17</v>
      </c>
    </row>
    <row r="430" spans="1:16" x14ac:dyDescent="0.25">
      <c r="A430" s="4">
        <f t="shared" si="13"/>
        <v>428</v>
      </c>
      <c r="D430" s="19">
        <f>A430*0.001 *Systeme!$G$4</f>
        <v>214</v>
      </c>
      <c r="F430" s="8">
        <f>('DGL 4'!$P$3/'DGL 4'!$B$26)*(1-EXP(-'DGL 4'!$B$26*D430)) + ('DGL 4'!$P$4/'DGL 4'!$B$27)*(1-EXP(-'DGL 4'!$B$27*D430))+ ('DGL 4'!$P$5/'DGL 4'!$B$28)*(1-EXP(-'DGL 4'!$B$28*D430))</f>
        <v>-9.8039297812543644</v>
      </c>
      <c r="G430" s="21">
        <f>(F430+Systeme!$C$20)/Systeme!$C$17</f>
        <v>0.98039214043749134</v>
      </c>
      <c r="I430" s="8">
        <f>('DGL 4'!$P$7/'DGL 4'!$B$26)*(1-EXP(-'DGL 4'!$B$26*D430)) + ('DGL 4'!$P$8/'DGL 4'!$B$27)*(1-EXP(-'DGL 4'!$B$27*D430))+ ('DGL 4'!$P$9/'DGL 4'!$B$28)*(1-EXP(-'DGL 4'!$B$28*D430))</f>
        <v>9.8039213966855598</v>
      </c>
      <c r="J430" s="21">
        <f>(I430+Systeme!$K$20)/Systeme!$K$17</f>
        <v>9.8039213966855596E-3</v>
      </c>
      <c r="L430" s="8">
        <f t="shared" si="12"/>
        <v>9.8039305410100653E-8</v>
      </c>
      <c r="M430" s="21">
        <f>(L430+Systeme!$S$20)/Systeme!$S$17</f>
        <v>9.8039305410100649E-11</v>
      </c>
      <c r="O430" s="8">
        <f>('DGL 4'!$P$15/'DGL 4'!$B$26)*(1-EXP(-'DGL 4'!$B$26*D430)) + ('DGL 4'!$P$16/'DGL 4'!$B$27)*(1-EXP(-'DGL 4'!$B$27*D430))+ ('DGL 4'!$P$17/'DGL 4'!$B$28)*(1-EXP(-'DGL 4'!$B$28*D430))</f>
        <v>8.2865294991768331E-6</v>
      </c>
      <c r="P430" s="21">
        <f>(O430+Systeme!$AA$20)/Systeme!$AA$17</f>
        <v>8.2865294991768335E-17</v>
      </c>
    </row>
    <row r="431" spans="1:16" x14ac:dyDescent="0.25">
      <c r="A431" s="4">
        <f t="shared" si="13"/>
        <v>429</v>
      </c>
      <c r="D431" s="19">
        <f>A431*0.001 *Systeme!$G$4</f>
        <v>214.5</v>
      </c>
      <c r="F431" s="8">
        <f>('DGL 4'!$P$3/'DGL 4'!$B$26)*(1-EXP(-'DGL 4'!$B$26*D431)) + ('DGL 4'!$P$4/'DGL 4'!$B$27)*(1-EXP(-'DGL 4'!$B$27*D431))+ ('DGL 4'!$P$5/'DGL 4'!$B$28)*(1-EXP(-'DGL 4'!$B$28*D431))</f>
        <v>-9.8039298004779756</v>
      </c>
      <c r="G431" s="21">
        <f>(F431+Systeme!$C$20)/Systeme!$C$17</f>
        <v>0.98039214039904399</v>
      </c>
      <c r="I431" s="8">
        <f>('DGL 4'!$P$7/'DGL 4'!$B$26)*(1-EXP(-'DGL 4'!$B$26*D431)) + ('DGL 4'!$P$8/'DGL 4'!$B$27)*(1-EXP(-'DGL 4'!$B$27*D431))+ ('DGL 4'!$P$9/'DGL 4'!$B$28)*(1-EXP(-'DGL 4'!$B$28*D431))</f>
        <v>9.8039213963010887</v>
      </c>
      <c r="J431" s="21">
        <f>(I431+Systeme!$K$20)/Systeme!$K$17</f>
        <v>9.8039213963010893E-3</v>
      </c>
      <c r="L431" s="8">
        <f t="shared" si="12"/>
        <v>9.8039304944017385E-8</v>
      </c>
      <c r="M431" s="21">
        <f>(L431+Systeme!$S$20)/Systeme!$S$17</f>
        <v>9.8039304944017383E-11</v>
      </c>
      <c r="O431" s="8">
        <f>('DGL 4'!$P$15/'DGL 4'!$B$26)*(1-EXP(-'DGL 4'!$B$26*D431)) + ('DGL 4'!$P$16/'DGL 4'!$B$27)*(1-EXP(-'DGL 4'!$B$27*D431))+ ('DGL 4'!$P$17/'DGL 4'!$B$28)*(1-EXP(-'DGL 4'!$B$28*D431))</f>
        <v>8.3061375819118901E-6</v>
      </c>
      <c r="P431" s="21">
        <f>(O431+Systeme!$AA$20)/Systeme!$AA$17</f>
        <v>8.3061375819118897E-17</v>
      </c>
    </row>
    <row r="432" spans="1:16" x14ac:dyDescent="0.25">
      <c r="A432" s="4">
        <f t="shared" si="13"/>
        <v>430</v>
      </c>
      <c r="D432" s="19">
        <f>A432*0.001 *Systeme!$G$4</f>
        <v>215</v>
      </c>
      <c r="F432" s="8">
        <f>('DGL 4'!$P$3/'DGL 4'!$B$26)*(1-EXP(-'DGL 4'!$B$26*D432)) + ('DGL 4'!$P$4/'DGL 4'!$B$27)*(1-EXP(-'DGL 4'!$B$27*D432))+ ('DGL 4'!$P$5/'DGL 4'!$B$28)*(1-EXP(-'DGL 4'!$B$28*D432))</f>
        <v>-9.8039298197015849</v>
      </c>
      <c r="G432" s="21">
        <f>(F432+Systeme!$C$20)/Systeme!$C$17</f>
        <v>0.98039214036059685</v>
      </c>
      <c r="I432" s="8">
        <f>('DGL 4'!$P$7/'DGL 4'!$B$26)*(1-EXP(-'DGL 4'!$B$26*D432)) + ('DGL 4'!$P$8/'DGL 4'!$B$27)*(1-EXP(-'DGL 4'!$B$27*D432))+ ('DGL 4'!$P$9/'DGL 4'!$B$28)*(1-EXP(-'DGL 4'!$B$28*D432))</f>
        <v>9.8039213959166158</v>
      </c>
      <c r="J432" s="21">
        <f>(I432+Systeme!$K$20)/Systeme!$K$17</f>
        <v>9.8039213959166156E-3</v>
      </c>
      <c r="L432" s="8">
        <f t="shared" si="12"/>
        <v>9.8039304477932424E-8</v>
      </c>
      <c r="M432" s="21">
        <f>(L432+Systeme!$S$20)/Systeme!$S$17</f>
        <v>9.8039304477932425E-11</v>
      </c>
      <c r="O432" s="8">
        <f>('DGL 4'!$P$15/'DGL 4'!$B$26)*(1-EXP(-'DGL 4'!$B$26*D432)) + ('DGL 4'!$P$16/'DGL 4'!$B$27)*(1-EXP(-'DGL 4'!$B$27*D432))+ ('DGL 4'!$P$17/'DGL 4'!$B$28)*(1-EXP(-'DGL 4'!$B$28*D432))</f>
        <v>8.3257456646469487E-6</v>
      </c>
      <c r="P432" s="21">
        <f>(O432+Systeme!$AA$20)/Systeme!$AA$17</f>
        <v>8.3257456646469483E-17</v>
      </c>
    </row>
    <row r="433" spans="1:16" x14ac:dyDescent="0.25">
      <c r="A433" s="4">
        <f t="shared" si="13"/>
        <v>431</v>
      </c>
      <c r="D433" s="19">
        <f>A433*0.001 *Systeme!$G$4</f>
        <v>215.5</v>
      </c>
      <c r="F433" s="8">
        <f>('DGL 4'!$P$3/'DGL 4'!$B$26)*(1-EXP(-'DGL 4'!$B$26*D433)) + ('DGL 4'!$P$4/'DGL 4'!$B$27)*(1-EXP(-'DGL 4'!$B$27*D433))+ ('DGL 4'!$P$5/'DGL 4'!$B$28)*(1-EXP(-'DGL 4'!$B$28*D433))</f>
        <v>-9.8039298389251961</v>
      </c>
      <c r="G433" s="21">
        <f>(F433+Systeme!$C$20)/Systeme!$C$17</f>
        <v>0.98039214032214961</v>
      </c>
      <c r="I433" s="8">
        <f>('DGL 4'!$P$7/'DGL 4'!$B$26)*(1-EXP(-'DGL 4'!$B$26*D433)) + ('DGL 4'!$P$8/'DGL 4'!$B$27)*(1-EXP(-'DGL 4'!$B$27*D433))+ ('DGL 4'!$P$9/'DGL 4'!$B$28)*(1-EXP(-'DGL 4'!$B$28*D433))</f>
        <v>9.8039213955321447</v>
      </c>
      <c r="J433" s="21">
        <f>(I433+Systeme!$K$20)/Systeme!$K$17</f>
        <v>9.8039213955321454E-3</v>
      </c>
      <c r="L433" s="8">
        <f t="shared" si="12"/>
        <v>9.8039304011849157E-8</v>
      </c>
      <c r="M433" s="21">
        <f>(L433+Systeme!$S$20)/Systeme!$S$17</f>
        <v>9.8039304011849159E-11</v>
      </c>
      <c r="O433" s="8">
        <f>('DGL 4'!$P$15/'DGL 4'!$B$26)*(1-EXP(-'DGL 4'!$B$26*D433)) + ('DGL 4'!$P$16/'DGL 4'!$B$27)*(1-EXP(-'DGL 4'!$B$27*D433))+ ('DGL 4'!$P$17/'DGL 4'!$B$28)*(1-EXP(-'DGL 4'!$B$28*D433))</f>
        <v>8.3453537473820057E-6</v>
      </c>
      <c r="P433" s="21">
        <f>(O433+Systeme!$AA$20)/Systeme!$AA$17</f>
        <v>8.3453537473820058E-17</v>
      </c>
    </row>
    <row r="434" spans="1:16" x14ac:dyDescent="0.25">
      <c r="A434" s="4">
        <f t="shared" si="13"/>
        <v>432</v>
      </c>
      <c r="D434" s="19">
        <f>A434*0.001 *Systeme!$G$4</f>
        <v>216</v>
      </c>
      <c r="F434" s="8">
        <f>('DGL 4'!$P$3/'DGL 4'!$B$26)*(1-EXP(-'DGL 4'!$B$26*D434)) + ('DGL 4'!$P$4/'DGL 4'!$B$27)*(1-EXP(-'DGL 4'!$B$27*D434))+ ('DGL 4'!$P$5/'DGL 4'!$B$28)*(1-EXP(-'DGL 4'!$B$28*D434))</f>
        <v>-9.8039298581488072</v>
      </c>
      <c r="G434" s="21">
        <f>(F434+Systeme!$C$20)/Systeme!$C$17</f>
        <v>0.98039214028370236</v>
      </c>
      <c r="I434" s="8">
        <f>('DGL 4'!$P$7/'DGL 4'!$B$26)*(1-EXP(-'DGL 4'!$B$26*D434)) + ('DGL 4'!$P$8/'DGL 4'!$B$27)*(1-EXP(-'DGL 4'!$B$27*D434))+ ('DGL 4'!$P$9/'DGL 4'!$B$28)*(1-EXP(-'DGL 4'!$B$28*D434))</f>
        <v>9.8039213951476718</v>
      </c>
      <c r="J434" s="21">
        <f>(I434+Systeme!$K$20)/Systeme!$K$17</f>
        <v>9.8039213951476717E-3</v>
      </c>
      <c r="L434" s="8">
        <f t="shared" si="12"/>
        <v>9.8039305322121035E-8</v>
      </c>
      <c r="M434" s="21">
        <f>(L434+Systeme!$S$20)/Systeme!$S$17</f>
        <v>9.8039305322121034E-11</v>
      </c>
      <c r="O434" s="8">
        <f>('DGL 4'!$P$15/'DGL 4'!$B$26)*(1-EXP(-'DGL 4'!$B$26*D434)) + ('DGL 4'!$P$16/'DGL 4'!$B$27)*(1-EXP(-'DGL 4'!$B$27*D434))+ ('DGL 4'!$P$17/'DGL 4'!$B$28)*(1-EXP(-'DGL 4'!$B$28*D434))</f>
        <v>8.3649618301170644E-6</v>
      </c>
      <c r="P434" s="21">
        <f>(O434+Systeme!$AA$20)/Systeme!$AA$17</f>
        <v>8.3649618301170644E-17</v>
      </c>
    </row>
    <row r="435" spans="1:16" x14ac:dyDescent="0.25">
      <c r="A435" s="4">
        <f t="shared" si="13"/>
        <v>433</v>
      </c>
      <c r="D435" s="19">
        <f>A435*0.001 *Systeme!$G$4</f>
        <v>216.5</v>
      </c>
      <c r="F435" s="8">
        <f>('DGL 4'!$P$3/'DGL 4'!$B$26)*(1-EXP(-'DGL 4'!$B$26*D435)) + ('DGL 4'!$P$4/'DGL 4'!$B$27)*(1-EXP(-'DGL 4'!$B$27*D435))+ ('DGL 4'!$P$5/'DGL 4'!$B$28)*(1-EXP(-'DGL 4'!$B$28*D435))</f>
        <v>-9.8039298773724184</v>
      </c>
      <c r="G435" s="21">
        <f>(F435+Systeme!$C$20)/Systeme!$C$17</f>
        <v>0.98039214024525523</v>
      </c>
      <c r="I435" s="8">
        <f>('DGL 4'!$P$7/'DGL 4'!$B$26)*(1-EXP(-'DGL 4'!$B$26*D435)) + ('DGL 4'!$P$8/'DGL 4'!$B$27)*(1-EXP(-'DGL 4'!$B$27*D435))+ ('DGL 4'!$P$9/'DGL 4'!$B$28)*(1-EXP(-'DGL 4'!$B$28*D435))</f>
        <v>9.8039213947631989</v>
      </c>
      <c r="J435" s="21">
        <f>(I435+Systeme!$K$20)/Systeme!$K$17</f>
        <v>9.8039213947631997E-3</v>
      </c>
      <c r="L435" s="8">
        <f t="shared" si="12"/>
        <v>9.8039306632392913E-8</v>
      </c>
      <c r="M435" s="21">
        <f>(L435+Systeme!$S$20)/Systeme!$S$17</f>
        <v>9.8039306632392908E-11</v>
      </c>
      <c r="O435" s="8">
        <f>('DGL 4'!$P$15/'DGL 4'!$B$26)*(1-EXP(-'DGL 4'!$B$26*D435)) + ('DGL 4'!$P$16/'DGL 4'!$B$27)*(1-EXP(-'DGL 4'!$B$27*D435))+ ('DGL 4'!$P$17/'DGL 4'!$B$28)*(1-EXP(-'DGL 4'!$B$28*D435))</f>
        <v>8.384569912852123E-6</v>
      </c>
      <c r="P435" s="21">
        <f>(O435+Systeme!$AA$20)/Systeme!$AA$17</f>
        <v>8.3845699128521231E-17</v>
      </c>
    </row>
    <row r="436" spans="1:16" x14ac:dyDescent="0.25">
      <c r="A436" s="4">
        <f t="shared" si="13"/>
        <v>434</v>
      </c>
      <c r="D436" s="19">
        <f>A436*0.001 *Systeme!$G$4</f>
        <v>217</v>
      </c>
      <c r="F436" s="8">
        <f>('DGL 4'!$P$3/'DGL 4'!$B$26)*(1-EXP(-'DGL 4'!$B$26*D436)) + ('DGL 4'!$P$4/'DGL 4'!$B$27)*(1-EXP(-'DGL 4'!$B$27*D436))+ ('DGL 4'!$P$5/'DGL 4'!$B$28)*(1-EXP(-'DGL 4'!$B$28*D436))</f>
        <v>-9.8039298965960278</v>
      </c>
      <c r="G436" s="21">
        <f>(F436+Systeme!$C$20)/Systeme!$C$17</f>
        <v>0.98039214020680798</v>
      </c>
      <c r="I436" s="8">
        <f>('DGL 4'!$P$7/'DGL 4'!$B$26)*(1-EXP(-'DGL 4'!$B$26*D436)) + ('DGL 4'!$P$8/'DGL 4'!$B$27)*(1-EXP(-'DGL 4'!$B$27*D436))+ ('DGL 4'!$P$9/'DGL 4'!$B$28)*(1-EXP(-'DGL 4'!$B$28*D436))</f>
        <v>9.8039213943787278</v>
      </c>
      <c r="J436" s="21">
        <f>(I436+Systeme!$K$20)/Systeme!$K$17</f>
        <v>9.8039213943787278E-3</v>
      </c>
      <c r="L436" s="8">
        <f t="shared" si="12"/>
        <v>9.8039304389952806E-8</v>
      </c>
      <c r="M436" s="21">
        <f>(L436+Systeme!$S$20)/Systeme!$S$17</f>
        <v>9.803930438995281E-11</v>
      </c>
      <c r="O436" s="8">
        <f>('DGL 4'!$P$15/'DGL 4'!$B$26)*(1-EXP(-'DGL 4'!$B$26*D436)) + ('DGL 4'!$P$16/'DGL 4'!$B$27)*(1-EXP(-'DGL 4'!$B$27*D436))+ ('DGL 4'!$P$17/'DGL 4'!$B$28)*(1-EXP(-'DGL 4'!$B$28*D436))</f>
        <v>8.40417799558718E-6</v>
      </c>
      <c r="P436" s="21">
        <f>(O436+Systeme!$AA$20)/Systeme!$AA$17</f>
        <v>8.4041779955871805E-17</v>
      </c>
    </row>
    <row r="437" spans="1:16" x14ac:dyDescent="0.25">
      <c r="A437" s="4">
        <f t="shared" si="13"/>
        <v>435</v>
      </c>
      <c r="D437" s="19">
        <f>A437*0.001 *Systeme!$G$4</f>
        <v>217.5</v>
      </c>
      <c r="F437" s="8">
        <f>('DGL 4'!$P$3/'DGL 4'!$B$26)*(1-EXP(-'DGL 4'!$B$26*D437)) + ('DGL 4'!$P$4/'DGL 4'!$B$27)*(1-EXP(-'DGL 4'!$B$27*D437))+ ('DGL 4'!$P$5/'DGL 4'!$B$28)*(1-EXP(-'DGL 4'!$B$28*D437))</f>
        <v>-9.8039299158196389</v>
      </c>
      <c r="G437" s="21">
        <f>(F437+Systeme!$C$20)/Systeme!$C$17</f>
        <v>0.98039214016836074</v>
      </c>
      <c r="I437" s="8">
        <f>('DGL 4'!$P$7/'DGL 4'!$B$26)*(1-EXP(-'DGL 4'!$B$26*D437)) + ('DGL 4'!$P$8/'DGL 4'!$B$27)*(1-EXP(-'DGL 4'!$B$27*D437))+ ('DGL 4'!$P$9/'DGL 4'!$B$28)*(1-EXP(-'DGL 4'!$B$28*D437))</f>
        <v>9.8039213939942549</v>
      </c>
      <c r="J437" s="21">
        <f>(I437+Systeme!$K$20)/Systeme!$K$17</f>
        <v>9.8039213939942541E-3</v>
      </c>
      <c r="L437" s="8">
        <f t="shared" si="12"/>
        <v>9.8039305700224684E-8</v>
      </c>
      <c r="M437" s="21">
        <f>(L437+Systeme!$S$20)/Systeme!$S$17</f>
        <v>9.8039305700224684E-11</v>
      </c>
      <c r="O437" s="8">
        <f>('DGL 4'!$P$15/'DGL 4'!$B$26)*(1-EXP(-'DGL 4'!$B$26*D437)) + ('DGL 4'!$P$16/'DGL 4'!$B$27)*(1-EXP(-'DGL 4'!$B$27*D437))+ ('DGL 4'!$P$17/'DGL 4'!$B$28)*(1-EXP(-'DGL 4'!$B$28*D437))</f>
        <v>8.4237860783222387E-6</v>
      </c>
      <c r="P437" s="21">
        <f>(O437+Systeme!$AA$20)/Systeme!$AA$17</f>
        <v>8.4237860783222391E-17</v>
      </c>
    </row>
    <row r="438" spans="1:16" x14ac:dyDescent="0.25">
      <c r="A438" s="4">
        <f t="shared" si="13"/>
        <v>436</v>
      </c>
      <c r="D438" s="19">
        <f>A438*0.001 *Systeme!$G$4</f>
        <v>218</v>
      </c>
      <c r="F438" s="8">
        <f>('DGL 4'!$P$3/'DGL 4'!$B$26)*(1-EXP(-'DGL 4'!$B$26*D438)) + ('DGL 4'!$P$4/'DGL 4'!$B$27)*(1-EXP(-'DGL 4'!$B$27*D438))+ ('DGL 4'!$P$5/'DGL 4'!$B$28)*(1-EXP(-'DGL 4'!$B$28*D438))</f>
        <v>-9.8039299350432501</v>
      </c>
      <c r="G438" s="21">
        <f>(F438+Systeme!$C$20)/Systeme!$C$17</f>
        <v>0.98039214012991349</v>
      </c>
      <c r="I438" s="8">
        <f>('DGL 4'!$P$7/'DGL 4'!$B$26)*(1-EXP(-'DGL 4'!$B$26*D438)) + ('DGL 4'!$P$8/'DGL 4'!$B$27)*(1-EXP(-'DGL 4'!$B$27*D438))+ ('DGL 4'!$P$9/'DGL 4'!$B$28)*(1-EXP(-'DGL 4'!$B$28*D438))</f>
        <v>9.803921393609782</v>
      </c>
      <c r="J438" s="21">
        <f>(I438+Systeme!$K$20)/Systeme!$K$17</f>
        <v>9.8039213936097821E-3</v>
      </c>
      <c r="L438" s="8">
        <f t="shared" si="12"/>
        <v>9.8039307010496562E-8</v>
      </c>
      <c r="M438" s="21">
        <f>(L438+Systeme!$S$20)/Systeme!$S$17</f>
        <v>9.8039307010496559E-11</v>
      </c>
      <c r="O438" s="8">
        <f>('DGL 4'!$P$15/'DGL 4'!$B$26)*(1-EXP(-'DGL 4'!$B$26*D438)) + ('DGL 4'!$P$16/'DGL 4'!$B$27)*(1-EXP(-'DGL 4'!$B$27*D438))+ ('DGL 4'!$P$17/'DGL 4'!$B$28)*(1-EXP(-'DGL 4'!$B$28*D438))</f>
        <v>8.4433941610572973E-6</v>
      </c>
      <c r="P438" s="21">
        <f>(O438+Systeme!$AA$20)/Systeme!$AA$17</f>
        <v>8.4433941610572978E-17</v>
      </c>
    </row>
    <row r="439" spans="1:16" x14ac:dyDescent="0.25">
      <c r="A439" s="4">
        <f t="shared" si="13"/>
        <v>437</v>
      </c>
      <c r="D439" s="19">
        <f>A439*0.001 *Systeme!$G$4</f>
        <v>218.5</v>
      </c>
      <c r="F439" s="8">
        <f>('DGL 4'!$P$3/'DGL 4'!$B$26)*(1-EXP(-'DGL 4'!$B$26*D439)) + ('DGL 4'!$P$4/'DGL 4'!$B$27)*(1-EXP(-'DGL 4'!$B$27*D439))+ ('DGL 4'!$P$5/'DGL 4'!$B$28)*(1-EXP(-'DGL 4'!$B$28*D439))</f>
        <v>-9.8039299542668612</v>
      </c>
      <c r="G439" s="21">
        <f>(F439+Systeme!$C$20)/Systeme!$C$17</f>
        <v>0.98039214009146636</v>
      </c>
      <c r="I439" s="8">
        <f>('DGL 4'!$P$7/'DGL 4'!$B$26)*(1-EXP(-'DGL 4'!$B$26*D439)) + ('DGL 4'!$P$8/'DGL 4'!$B$27)*(1-EXP(-'DGL 4'!$B$27*D439))+ ('DGL 4'!$P$9/'DGL 4'!$B$28)*(1-EXP(-'DGL 4'!$B$28*D439))</f>
        <v>9.8039213932253109</v>
      </c>
      <c r="J439" s="21">
        <f>(I439+Systeme!$K$20)/Systeme!$K$17</f>
        <v>9.8039213932253101E-3</v>
      </c>
      <c r="L439" s="8">
        <f t="shared" si="12"/>
        <v>9.8039306544413295E-8</v>
      </c>
      <c r="M439" s="21">
        <f>(L439+Systeme!$S$20)/Systeme!$S$17</f>
        <v>9.8039306544413293E-11</v>
      </c>
      <c r="O439" s="8">
        <f>('DGL 4'!$P$15/'DGL 4'!$B$26)*(1-EXP(-'DGL 4'!$B$26*D439)) + ('DGL 4'!$P$16/'DGL 4'!$B$27)*(1-EXP(-'DGL 4'!$B$27*D439))+ ('DGL 4'!$P$17/'DGL 4'!$B$28)*(1-EXP(-'DGL 4'!$B$28*D439))</f>
        <v>8.4630022437923543E-6</v>
      </c>
      <c r="P439" s="21">
        <f>(O439+Systeme!$AA$20)/Systeme!$AA$17</f>
        <v>8.4630022437923539E-17</v>
      </c>
    </row>
    <row r="440" spans="1:16" x14ac:dyDescent="0.25">
      <c r="A440" s="4">
        <f t="shared" si="13"/>
        <v>438</v>
      </c>
      <c r="D440" s="19">
        <f>A440*0.001 *Systeme!$G$4</f>
        <v>219</v>
      </c>
      <c r="F440" s="8">
        <f>('DGL 4'!$P$3/'DGL 4'!$B$26)*(1-EXP(-'DGL 4'!$B$26*D440)) + ('DGL 4'!$P$4/'DGL 4'!$B$27)*(1-EXP(-'DGL 4'!$B$27*D440))+ ('DGL 4'!$P$5/'DGL 4'!$B$28)*(1-EXP(-'DGL 4'!$B$28*D440))</f>
        <v>-9.8039299734904706</v>
      </c>
      <c r="G440" s="21">
        <f>(F440+Systeme!$C$20)/Systeme!$C$17</f>
        <v>0.980392140053019</v>
      </c>
      <c r="I440" s="8">
        <f>('DGL 4'!$P$7/'DGL 4'!$B$26)*(1-EXP(-'DGL 4'!$B$26*D440)) + ('DGL 4'!$P$8/'DGL 4'!$B$27)*(1-EXP(-'DGL 4'!$B$27*D440))+ ('DGL 4'!$P$9/'DGL 4'!$B$28)*(1-EXP(-'DGL 4'!$B$28*D440))</f>
        <v>9.803921392840838</v>
      </c>
      <c r="J440" s="21">
        <f>(I440+Systeme!$K$20)/Systeme!$K$17</f>
        <v>9.8039213928408381E-3</v>
      </c>
      <c r="L440" s="8">
        <f t="shared" si="12"/>
        <v>9.8039306078328333E-8</v>
      </c>
      <c r="M440" s="21">
        <f>(L440+Systeme!$S$20)/Systeme!$S$17</f>
        <v>9.8039306078328335E-11</v>
      </c>
      <c r="O440" s="8">
        <f>('DGL 4'!$P$15/'DGL 4'!$B$26)*(1-EXP(-'DGL 4'!$B$26*D440)) + ('DGL 4'!$P$16/'DGL 4'!$B$27)*(1-EXP(-'DGL 4'!$B$27*D440))+ ('DGL 4'!$P$17/'DGL 4'!$B$28)*(1-EXP(-'DGL 4'!$B$28*D440))</f>
        <v>8.482610326527413E-6</v>
      </c>
      <c r="P440" s="21">
        <f>(O440+Systeme!$AA$20)/Systeme!$AA$17</f>
        <v>8.4826103265274126E-17</v>
      </c>
    </row>
    <row r="441" spans="1:16" x14ac:dyDescent="0.25">
      <c r="A441" s="4">
        <f t="shared" si="13"/>
        <v>439</v>
      </c>
      <c r="D441" s="19">
        <f>A441*0.001 *Systeme!$G$4</f>
        <v>219.5</v>
      </c>
      <c r="F441" s="8">
        <f>('DGL 4'!$P$3/'DGL 4'!$B$26)*(1-EXP(-'DGL 4'!$B$26*D441)) + ('DGL 4'!$P$4/'DGL 4'!$B$27)*(1-EXP(-'DGL 4'!$B$27*D441))+ ('DGL 4'!$P$5/'DGL 4'!$B$28)*(1-EXP(-'DGL 4'!$B$28*D441))</f>
        <v>-9.8039299927140817</v>
      </c>
      <c r="G441" s="21">
        <f>(F441+Systeme!$C$20)/Systeme!$C$17</f>
        <v>0.98039214001457187</v>
      </c>
      <c r="I441" s="8">
        <f>('DGL 4'!$P$7/'DGL 4'!$B$26)*(1-EXP(-'DGL 4'!$B$26*D441)) + ('DGL 4'!$P$8/'DGL 4'!$B$27)*(1-EXP(-'DGL 4'!$B$27*D441))+ ('DGL 4'!$P$9/'DGL 4'!$B$28)*(1-EXP(-'DGL 4'!$B$28*D441))</f>
        <v>9.8039213924563668</v>
      </c>
      <c r="J441" s="21">
        <f>(I441+Systeme!$K$20)/Systeme!$K$17</f>
        <v>9.8039213924563662E-3</v>
      </c>
      <c r="L441" s="8">
        <f t="shared" si="12"/>
        <v>9.8039305612243372E-8</v>
      </c>
      <c r="M441" s="21">
        <f>(L441+Systeme!$S$20)/Systeme!$S$17</f>
        <v>9.8039305612243376E-11</v>
      </c>
      <c r="O441" s="8">
        <f>('DGL 4'!$P$15/'DGL 4'!$B$26)*(1-EXP(-'DGL 4'!$B$26*D441)) + ('DGL 4'!$P$16/'DGL 4'!$B$27)*(1-EXP(-'DGL 4'!$B$27*D441))+ ('DGL 4'!$P$17/'DGL 4'!$B$28)*(1-EXP(-'DGL 4'!$B$28*D441))</f>
        <v>8.5022184092624716E-6</v>
      </c>
      <c r="P441" s="21">
        <f>(O441+Systeme!$AA$20)/Systeme!$AA$17</f>
        <v>8.5022184092624712E-17</v>
      </c>
    </row>
    <row r="442" spans="1:16" x14ac:dyDescent="0.25">
      <c r="A442" s="4">
        <f t="shared" si="13"/>
        <v>440</v>
      </c>
      <c r="D442" s="19">
        <f>A442*0.001 *Systeme!$G$4</f>
        <v>220</v>
      </c>
      <c r="F442" s="8">
        <f>('DGL 4'!$P$3/'DGL 4'!$B$26)*(1-EXP(-'DGL 4'!$B$26*D442)) + ('DGL 4'!$P$4/'DGL 4'!$B$27)*(1-EXP(-'DGL 4'!$B$27*D442))+ ('DGL 4'!$P$5/'DGL 4'!$B$28)*(1-EXP(-'DGL 4'!$B$28*D442))</f>
        <v>-9.8039300119376929</v>
      </c>
      <c r="G442" s="21">
        <f>(F442+Systeme!$C$20)/Systeme!$C$17</f>
        <v>0.98039213997612462</v>
      </c>
      <c r="I442" s="8">
        <f>('DGL 4'!$P$7/'DGL 4'!$B$26)*(1-EXP(-'DGL 4'!$B$26*D442)) + ('DGL 4'!$P$8/'DGL 4'!$B$27)*(1-EXP(-'DGL 4'!$B$27*D442))+ ('DGL 4'!$P$9/'DGL 4'!$B$28)*(1-EXP(-'DGL 4'!$B$28*D442))</f>
        <v>9.8039213920718939</v>
      </c>
      <c r="J442" s="21">
        <f>(I442+Systeme!$K$20)/Systeme!$K$17</f>
        <v>9.8039213920718942E-3</v>
      </c>
      <c r="L442" s="8">
        <f t="shared" si="12"/>
        <v>9.8039306922516944E-8</v>
      </c>
      <c r="M442" s="21">
        <f>(L442+Systeme!$S$20)/Systeme!$S$17</f>
        <v>9.8039306922516944E-11</v>
      </c>
      <c r="O442" s="8">
        <f>('DGL 4'!$P$15/'DGL 4'!$B$26)*(1-EXP(-'DGL 4'!$B$26*D442)) + ('DGL 4'!$P$16/'DGL 4'!$B$27)*(1-EXP(-'DGL 4'!$B$27*D442))+ ('DGL 4'!$P$17/'DGL 4'!$B$28)*(1-EXP(-'DGL 4'!$B$28*D442))</f>
        <v>8.5218264919975286E-6</v>
      </c>
      <c r="P442" s="21">
        <f>(O442+Systeme!$AA$20)/Systeme!$AA$17</f>
        <v>8.5218264919975286E-17</v>
      </c>
    </row>
    <row r="443" spans="1:16" x14ac:dyDescent="0.25">
      <c r="A443" s="4">
        <f t="shared" si="13"/>
        <v>441</v>
      </c>
      <c r="D443" s="19">
        <f>A443*0.001 *Systeme!$G$4</f>
        <v>220.5</v>
      </c>
      <c r="F443" s="8">
        <f>('DGL 4'!$P$3/'DGL 4'!$B$26)*(1-EXP(-'DGL 4'!$B$26*D443)) + ('DGL 4'!$P$4/'DGL 4'!$B$27)*(1-EXP(-'DGL 4'!$B$27*D443))+ ('DGL 4'!$P$5/'DGL 4'!$B$28)*(1-EXP(-'DGL 4'!$B$28*D443))</f>
        <v>-9.803930031161304</v>
      </c>
      <c r="G443" s="21">
        <f>(F443+Systeme!$C$20)/Systeme!$C$17</f>
        <v>0.98039213993767738</v>
      </c>
      <c r="I443" s="8">
        <f>('DGL 4'!$P$7/'DGL 4'!$B$26)*(1-EXP(-'DGL 4'!$B$26*D443)) + ('DGL 4'!$P$8/'DGL 4'!$B$27)*(1-EXP(-'DGL 4'!$B$27*D443))+ ('DGL 4'!$P$9/'DGL 4'!$B$28)*(1-EXP(-'DGL 4'!$B$28*D443))</f>
        <v>9.803921391687421</v>
      </c>
      <c r="J443" s="21">
        <f>(I443+Systeme!$K$20)/Systeme!$K$17</f>
        <v>9.8039213916874205E-3</v>
      </c>
      <c r="L443" s="8">
        <f t="shared" si="12"/>
        <v>9.8039308232788822E-8</v>
      </c>
      <c r="M443" s="21">
        <f>(L443+Systeme!$S$20)/Systeme!$S$17</f>
        <v>9.8039308232788819E-11</v>
      </c>
      <c r="O443" s="8">
        <f>('DGL 4'!$P$15/'DGL 4'!$B$26)*(1-EXP(-'DGL 4'!$B$26*D443)) + ('DGL 4'!$P$16/'DGL 4'!$B$27)*(1-EXP(-'DGL 4'!$B$27*D443))+ ('DGL 4'!$P$17/'DGL 4'!$B$28)*(1-EXP(-'DGL 4'!$B$28*D443))</f>
        <v>8.5414345747325873E-6</v>
      </c>
      <c r="P443" s="21">
        <f>(O443+Systeme!$AA$20)/Systeme!$AA$17</f>
        <v>8.5414345747325873E-17</v>
      </c>
    </row>
    <row r="444" spans="1:16" x14ac:dyDescent="0.25">
      <c r="A444" s="4">
        <f t="shared" si="13"/>
        <v>442</v>
      </c>
      <c r="D444" s="19">
        <f>A444*0.001 *Systeme!$G$4</f>
        <v>221</v>
      </c>
      <c r="F444" s="8">
        <f>('DGL 4'!$P$3/'DGL 4'!$B$26)*(1-EXP(-'DGL 4'!$B$26*D444)) + ('DGL 4'!$P$4/'DGL 4'!$B$27)*(1-EXP(-'DGL 4'!$B$27*D444))+ ('DGL 4'!$P$5/'DGL 4'!$B$28)*(1-EXP(-'DGL 4'!$B$28*D444))</f>
        <v>-9.8039300503849134</v>
      </c>
      <c r="G444" s="21">
        <f>(F444+Systeme!$C$20)/Systeme!$C$17</f>
        <v>0.98039213989923024</v>
      </c>
      <c r="I444" s="8">
        <f>('DGL 4'!$P$7/'DGL 4'!$B$26)*(1-EXP(-'DGL 4'!$B$26*D444)) + ('DGL 4'!$P$8/'DGL 4'!$B$27)*(1-EXP(-'DGL 4'!$B$27*D444))+ ('DGL 4'!$P$9/'DGL 4'!$B$28)*(1-EXP(-'DGL 4'!$B$28*D444))</f>
        <v>9.8039213913029499</v>
      </c>
      <c r="J444" s="21">
        <f>(I444+Systeme!$K$20)/Systeme!$K$17</f>
        <v>9.8039213913029503E-3</v>
      </c>
      <c r="L444" s="8">
        <f t="shared" si="12"/>
        <v>9.8039305990348715E-8</v>
      </c>
      <c r="M444" s="21">
        <f>(L444+Systeme!$S$20)/Systeme!$S$17</f>
        <v>9.803930599034872E-11</v>
      </c>
      <c r="O444" s="8">
        <f>('DGL 4'!$P$15/'DGL 4'!$B$26)*(1-EXP(-'DGL 4'!$B$26*D444)) + ('DGL 4'!$P$16/'DGL 4'!$B$27)*(1-EXP(-'DGL 4'!$B$27*D444))+ ('DGL 4'!$P$17/'DGL 4'!$B$28)*(1-EXP(-'DGL 4'!$B$28*D444))</f>
        <v>8.5610426574676443E-6</v>
      </c>
      <c r="P444" s="21">
        <f>(O444+Systeme!$AA$20)/Systeme!$AA$17</f>
        <v>8.5610426574676447E-17</v>
      </c>
    </row>
    <row r="445" spans="1:16" x14ac:dyDescent="0.25">
      <c r="A445" s="4">
        <f t="shared" si="13"/>
        <v>443</v>
      </c>
      <c r="D445" s="19">
        <f>A445*0.001 *Systeme!$G$4</f>
        <v>221.5</v>
      </c>
      <c r="F445" s="8">
        <f>('DGL 4'!$P$3/'DGL 4'!$B$26)*(1-EXP(-'DGL 4'!$B$26*D445)) + ('DGL 4'!$P$4/'DGL 4'!$B$27)*(1-EXP(-'DGL 4'!$B$27*D445))+ ('DGL 4'!$P$5/'DGL 4'!$B$28)*(1-EXP(-'DGL 4'!$B$28*D445))</f>
        <v>-9.8039300696085245</v>
      </c>
      <c r="G445" s="21">
        <f>(F445+Systeme!$C$20)/Systeme!$C$17</f>
        <v>0.980392139860783</v>
      </c>
      <c r="I445" s="8">
        <f>('DGL 4'!$P$7/'DGL 4'!$B$26)*(1-EXP(-'DGL 4'!$B$26*D445)) + ('DGL 4'!$P$8/'DGL 4'!$B$27)*(1-EXP(-'DGL 4'!$B$27*D445))+ ('DGL 4'!$P$9/'DGL 4'!$B$28)*(1-EXP(-'DGL 4'!$B$28*D445))</f>
        <v>9.803921390918477</v>
      </c>
      <c r="J445" s="21">
        <f>(I445+Systeme!$K$20)/Systeme!$K$17</f>
        <v>9.8039213909184766E-3</v>
      </c>
      <c r="L445" s="8">
        <f t="shared" si="12"/>
        <v>9.8039307300620593E-8</v>
      </c>
      <c r="M445" s="21">
        <f>(L445+Systeme!$S$20)/Systeme!$S$17</f>
        <v>9.8039307300620595E-11</v>
      </c>
      <c r="O445" s="8">
        <f>('DGL 4'!$P$15/'DGL 4'!$B$26)*(1-EXP(-'DGL 4'!$B$26*D445)) + ('DGL 4'!$P$16/'DGL 4'!$B$27)*(1-EXP(-'DGL 4'!$B$27*D445))+ ('DGL 4'!$P$17/'DGL 4'!$B$28)*(1-EXP(-'DGL 4'!$B$28*D445))</f>
        <v>8.5806507402027029E-6</v>
      </c>
      <c r="P445" s="21">
        <f>(O445+Systeme!$AA$20)/Systeme!$AA$17</f>
        <v>8.5806507402027034E-17</v>
      </c>
    </row>
    <row r="446" spans="1:16" x14ac:dyDescent="0.25">
      <c r="A446" s="4">
        <f t="shared" si="13"/>
        <v>444</v>
      </c>
      <c r="D446" s="19">
        <f>A446*0.001 *Systeme!$G$4</f>
        <v>222</v>
      </c>
      <c r="F446" s="8">
        <f>('DGL 4'!$P$3/'DGL 4'!$B$26)*(1-EXP(-'DGL 4'!$B$26*D446)) + ('DGL 4'!$P$4/'DGL 4'!$B$27)*(1-EXP(-'DGL 4'!$B$27*D446))+ ('DGL 4'!$P$5/'DGL 4'!$B$28)*(1-EXP(-'DGL 4'!$B$28*D446))</f>
        <v>-9.8039300888321357</v>
      </c>
      <c r="G446" s="21">
        <f>(F446+Systeme!$C$20)/Systeme!$C$17</f>
        <v>0.98039213982233575</v>
      </c>
      <c r="I446" s="8">
        <f>('DGL 4'!$P$7/'DGL 4'!$B$26)*(1-EXP(-'DGL 4'!$B$26*D446)) + ('DGL 4'!$P$8/'DGL 4'!$B$27)*(1-EXP(-'DGL 4'!$B$27*D446))+ ('DGL 4'!$P$9/'DGL 4'!$B$28)*(1-EXP(-'DGL 4'!$B$28*D446))</f>
        <v>9.8039213905340059</v>
      </c>
      <c r="J446" s="21">
        <f>(I446+Systeme!$K$20)/Systeme!$K$17</f>
        <v>9.8039213905340063E-3</v>
      </c>
      <c r="L446" s="8">
        <f t="shared" si="12"/>
        <v>9.8039306834535631E-8</v>
      </c>
      <c r="M446" s="21">
        <f>(L446+Systeme!$S$20)/Systeme!$S$17</f>
        <v>9.8039306834535636E-11</v>
      </c>
      <c r="O446" s="8">
        <f>('DGL 4'!$P$15/'DGL 4'!$B$26)*(1-EXP(-'DGL 4'!$B$26*D446)) + ('DGL 4'!$P$16/'DGL 4'!$B$27)*(1-EXP(-'DGL 4'!$B$27*D446))+ ('DGL 4'!$P$17/'DGL 4'!$B$28)*(1-EXP(-'DGL 4'!$B$28*D446))</f>
        <v>8.6002588229377616E-6</v>
      </c>
      <c r="P446" s="21">
        <f>(O446+Systeme!$AA$20)/Systeme!$AA$17</f>
        <v>8.600258822937762E-17</v>
      </c>
    </row>
    <row r="447" spans="1:16" x14ac:dyDescent="0.25">
      <c r="A447" s="4">
        <f t="shared" si="13"/>
        <v>445</v>
      </c>
      <c r="D447" s="19">
        <f>A447*0.001 *Systeme!$G$4</f>
        <v>222.5</v>
      </c>
      <c r="F447" s="8">
        <f>('DGL 4'!$P$3/'DGL 4'!$B$26)*(1-EXP(-'DGL 4'!$B$26*D447)) + ('DGL 4'!$P$4/'DGL 4'!$B$27)*(1-EXP(-'DGL 4'!$B$27*D447))+ ('DGL 4'!$P$5/'DGL 4'!$B$28)*(1-EXP(-'DGL 4'!$B$28*D447))</f>
        <v>-9.8039301080557468</v>
      </c>
      <c r="G447" s="21">
        <f>(F447+Systeme!$C$20)/Systeme!$C$17</f>
        <v>0.98039213978388851</v>
      </c>
      <c r="I447" s="8">
        <f>('DGL 4'!$P$7/'DGL 4'!$B$26)*(1-EXP(-'DGL 4'!$B$26*D447)) + ('DGL 4'!$P$8/'DGL 4'!$B$27)*(1-EXP(-'DGL 4'!$B$27*D447))+ ('DGL 4'!$P$9/'DGL 4'!$B$28)*(1-EXP(-'DGL 4'!$B$28*D447))</f>
        <v>9.803921390149533</v>
      </c>
      <c r="J447" s="21">
        <f>(I447+Systeme!$K$20)/Systeme!$K$17</f>
        <v>9.8039213901495326E-3</v>
      </c>
      <c r="L447" s="8">
        <f t="shared" si="12"/>
        <v>9.8039308144809204E-8</v>
      </c>
      <c r="M447" s="21">
        <f>(L447+Systeme!$S$20)/Systeme!$S$17</f>
        <v>9.8039308144809204E-11</v>
      </c>
      <c r="O447" s="8">
        <f>('DGL 4'!$P$15/'DGL 4'!$B$26)*(1-EXP(-'DGL 4'!$B$26*D447)) + ('DGL 4'!$P$16/'DGL 4'!$B$27)*(1-EXP(-'DGL 4'!$B$27*D447))+ ('DGL 4'!$P$17/'DGL 4'!$B$28)*(1-EXP(-'DGL 4'!$B$28*D447))</f>
        <v>8.6198669056728186E-6</v>
      </c>
      <c r="P447" s="21">
        <f>(O447+Systeme!$AA$20)/Systeme!$AA$17</f>
        <v>8.6198669056728182E-17</v>
      </c>
    </row>
    <row r="448" spans="1:16" x14ac:dyDescent="0.25">
      <c r="A448" s="4">
        <f t="shared" si="13"/>
        <v>446</v>
      </c>
      <c r="D448" s="19">
        <f>A448*0.001 *Systeme!$G$4</f>
        <v>223</v>
      </c>
      <c r="F448" s="8">
        <f>('DGL 4'!$P$3/'DGL 4'!$B$26)*(1-EXP(-'DGL 4'!$B$26*D448)) + ('DGL 4'!$P$4/'DGL 4'!$B$27)*(1-EXP(-'DGL 4'!$B$27*D448))+ ('DGL 4'!$P$5/'DGL 4'!$B$28)*(1-EXP(-'DGL 4'!$B$28*D448))</f>
        <v>-9.8039301272793562</v>
      </c>
      <c r="G448" s="21">
        <f>(F448+Systeme!$C$20)/Systeme!$C$17</f>
        <v>0.98039213974544137</v>
      </c>
      <c r="I448" s="8">
        <f>('DGL 4'!$P$7/'DGL 4'!$B$26)*(1-EXP(-'DGL 4'!$B$26*D448)) + ('DGL 4'!$P$8/'DGL 4'!$B$27)*(1-EXP(-'DGL 4'!$B$27*D448))+ ('DGL 4'!$P$9/'DGL 4'!$B$28)*(1-EXP(-'DGL 4'!$B$28*D448))</f>
        <v>9.8039213897650601</v>
      </c>
      <c r="J448" s="21">
        <f>(I448+Systeme!$K$20)/Systeme!$K$17</f>
        <v>9.8039213897650607E-3</v>
      </c>
      <c r="L448" s="8">
        <f t="shared" si="12"/>
        <v>9.8039307678724242E-8</v>
      </c>
      <c r="M448" s="21">
        <f>(L448+Systeme!$S$20)/Systeme!$S$17</f>
        <v>9.8039307678724245E-11</v>
      </c>
      <c r="O448" s="8">
        <f>('DGL 4'!$P$15/'DGL 4'!$B$26)*(1-EXP(-'DGL 4'!$B$26*D448)) + ('DGL 4'!$P$16/'DGL 4'!$B$27)*(1-EXP(-'DGL 4'!$B$27*D448))+ ('DGL 4'!$P$17/'DGL 4'!$B$28)*(1-EXP(-'DGL 4'!$B$28*D448))</f>
        <v>8.6394749884078772E-6</v>
      </c>
      <c r="P448" s="21">
        <f>(O448+Systeme!$AA$20)/Systeme!$AA$17</f>
        <v>8.6394749884078768E-17</v>
      </c>
    </row>
    <row r="449" spans="1:16" x14ac:dyDescent="0.25">
      <c r="A449" s="4">
        <f t="shared" si="13"/>
        <v>447</v>
      </c>
      <c r="D449" s="19">
        <f>A449*0.001 *Systeme!$G$4</f>
        <v>223.5</v>
      </c>
      <c r="F449" s="8">
        <f>('DGL 4'!$P$3/'DGL 4'!$B$26)*(1-EXP(-'DGL 4'!$B$26*D449)) + ('DGL 4'!$P$4/'DGL 4'!$B$27)*(1-EXP(-'DGL 4'!$B$27*D449))+ ('DGL 4'!$P$5/'DGL 4'!$B$28)*(1-EXP(-'DGL 4'!$B$28*D449))</f>
        <v>-9.8039301465029673</v>
      </c>
      <c r="G449" s="21">
        <f>(F449+Systeme!$C$20)/Systeme!$C$17</f>
        <v>0.98039213970699401</v>
      </c>
      <c r="I449" s="8">
        <f>('DGL 4'!$P$7/'DGL 4'!$B$26)*(1-EXP(-'DGL 4'!$B$26*D449)) + ('DGL 4'!$P$8/'DGL 4'!$B$27)*(1-EXP(-'DGL 4'!$B$27*D449))+ ('DGL 4'!$P$9/'DGL 4'!$B$28)*(1-EXP(-'DGL 4'!$B$28*D449))</f>
        <v>9.803921389380589</v>
      </c>
      <c r="J449" s="21">
        <f>(I449+Systeme!$K$20)/Systeme!$K$17</f>
        <v>9.8039213893805887E-3</v>
      </c>
      <c r="L449" s="8">
        <f t="shared" si="12"/>
        <v>9.8039307212639281E-8</v>
      </c>
      <c r="M449" s="21">
        <f>(L449+Systeme!$S$20)/Systeme!$S$17</f>
        <v>9.8039307212639286E-11</v>
      </c>
      <c r="O449" s="8">
        <f>('DGL 4'!$P$15/'DGL 4'!$B$26)*(1-EXP(-'DGL 4'!$B$26*D449)) + ('DGL 4'!$P$16/'DGL 4'!$B$27)*(1-EXP(-'DGL 4'!$B$27*D449))+ ('DGL 4'!$P$17/'DGL 4'!$B$28)*(1-EXP(-'DGL 4'!$B$28*D449))</f>
        <v>8.6590830711429359E-6</v>
      </c>
      <c r="P449" s="21">
        <f>(O449+Systeme!$AA$20)/Systeme!$AA$17</f>
        <v>8.6590830711429355E-17</v>
      </c>
    </row>
    <row r="450" spans="1:16" x14ac:dyDescent="0.25">
      <c r="A450" s="4">
        <f t="shared" si="13"/>
        <v>448</v>
      </c>
      <c r="D450" s="19">
        <f>A450*0.001 *Systeme!$G$4</f>
        <v>224</v>
      </c>
      <c r="F450" s="8">
        <f>('DGL 4'!$P$3/'DGL 4'!$B$26)*(1-EXP(-'DGL 4'!$B$26*D450)) + ('DGL 4'!$P$4/'DGL 4'!$B$27)*(1-EXP(-'DGL 4'!$B$27*D450))+ ('DGL 4'!$P$5/'DGL 4'!$B$28)*(1-EXP(-'DGL 4'!$B$28*D450))</f>
        <v>-9.8039301657265785</v>
      </c>
      <c r="G450" s="21">
        <f>(F450+Systeme!$C$20)/Systeme!$C$17</f>
        <v>0.98039213966854688</v>
      </c>
      <c r="I450" s="8">
        <f>('DGL 4'!$P$7/'DGL 4'!$B$26)*(1-EXP(-'DGL 4'!$B$26*D450)) + ('DGL 4'!$P$8/'DGL 4'!$B$27)*(1-EXP(-'DGL 4'!$B$27*D450))+ ('DGL 4'!$P$9/'DGL 4'!$B$28)*(1-EXP(-'DGL 4'!$B$28*D450))</f>
        <v>9.8039213889961161</v>
      </c>
      <c r="J450" s="21">
        <f>(I450+Systeme!$K$20)/Systeme!$K$17</f>
        <v>9.8039213889961167E-3</v>
      </c>
      <c r="L450" s="8">
        <f t="shared" si="12"/>
        <v>9.8039308522912853E-8</v>
      </c>
      <c r="M450" s="21">
        <f>(L450+Systeme!$S$20)/Systeme!$S$17</f>
        <v>9.8039308522912854E-11</v>
      </c>
      <c r="O450" s="8">
        <f>('DGL 4'!$P$15/'DGL 4'!$B$26)*(1-EXP(-'DGL 4'!$B$26*D450)) + ('DGL 4'!$P$16/'DGL 4'!$B$27)*(1-EXP(-'DGL 4'!$B$27*D450))+ ('DGL 4'!$P$17/'DGL 4'!$B$28)*(1-EXP(-'DGL 4'!$B$28*D450))</f>
        <v>8.6786911538779929E-6</v>
      </c>
      <c r="P450" s="21">
        <f>(O450+Systeme!$AA$20)/Systeme!$AA$17</f>
        <v>8.6786911538779929E-17</v>
      </c>
    </row>
    <row r="451" spans="1:16" x14ac:dyDescent="0.25">
      <c r="A451" s="4">
        <f t="shared" si="13"/>
        <v>449</v>
      </c>
      <c r="D451" s="19">
        <f>A451*0.001 *Systeme!$G$4</f>
        <v>224.5</v>
      </c>
      <c r="F451" s="8">
        <f>('DGL 4'!$P$3/'DGL 4'!$B$26)*(1-EXP(-'DGL 4'!$B$26*D451)) + ('DGL 4'!$P$4/'DGL 4'!$B$27)*(1-EXP(-'DGL 4'!$B$27*D451))+ ('DGL 4'!$P$5/'DGL 4'!$B$28)*(1-EXP(-'DGL 4'!$B$28*D451))</f>
        <v>-9.8039301849501896</v>
      </c>
      <c r="G451" s="21">
        <f>(F451+Systeme!$C$20)/Systeme!$C$17</f>
        <v>0.98039213963009952</v>
      </c>
      <c r="I451" s="8">
        <f>('DGL 4'!$P$7/'DGL 4'!$B$26)*(1-EXP(-'DGL 4'!$B$26*D451)) + ('DGL 4'!$P$8/'DGL 4'!$B$27)*(1-EXP(-'DGL 4'!$B$27*D451))+ ('DGL 4'!$P$9/'DGL 4'!$B$28)*(1-EXP(-'DGL 4'!$B$28*D451))</f>
        <v>9.803921388611645</v>
      </c>
      <c r="J451" s="21">
        <f>(I451+Systeme!$K$20)/Systeme!$K$17</f>
        <v>9.8039213886116448E-3</v>
      </c>
      <c r="L451" s="8">
        <f t="shared" si="12"/>
        <v>9.8039308056827891E-8</v>
      </c>
      <c r="M451" s="21">
        <f>(L451+Systeme!$S$20)/Systeme!$S$17</f>
        <v>9.8039308056827896E-11</v>
      </c>
      <c r="O451" s="8">
        <f>('DGL 4'!$P$15/'DGL 4'!$B$26)*(1-EXP(-'DGL 4'!$B$26*D451)) + ('DGL 4'!$P$16/'DGL 4'!$B$27)*(1-EXP(-'DGL 4'!$B$27*D451))+ ('DGL 4'!$P$17/'DGL 4'!$B$28)*(1-EXP(-'DGL 4'!$B$28*D451))</f>
        <v>8.6982992366130515E-6</v>
      </c>
      <c r="P451" s="21">
        <f>(O451+Systeme!$AA$20)/Systeme!$AA$17</f>
        <v>8.6982992366130515E-17</v>
      </c>
    </row>
    <row r="452" spans="1:16" x14ac:dyDescent="0.25">
      <c r="A452" s="4">
        <f t="shared" si="13"/>
        <v>450</v>
      </c>
      <c r="D452" s="19">
        <f>A452*0.001 *Systeme!$G$4</f>
        <v>225</v>
      </c>
      <c r="F452" s="8">
        <f>('DGL 4'!$P$3/'DGL 4'!$B$26)*(1-EXP(-'DGL 4'!$B$26*D452)) + ('DGL 4'!$P$4/'DGL 4'!$B$27)*(1-EXP(-'DGL 4'!$B$27*D452))+ ('DGL 4'!$P$5/'DGL 4'!$B$28)*(1-EXP(-'DGL 4'!$B$28*D452))</f>
        <v>-9.803930204173799</v>
      </c>
      <c r="G452" s="21">
        <f>(F452+Systeme!$C$20)/Systeme!$C$17</f>
        <v>0.98039213959165239</v>
      </c>
      <c r="I452" s="8">
        <f>('DGL 4'!$P$7/'DGL 4'!$B$26)*(1-EXP(-'DGL 4'!$B$26*D452)) + ('DGL 4'!$P$8/'DGL 4'!$B$27)*(1-EXP(-'DGL 4'!$B$27*D452))+ ('DGL 4'!$P$9/'DGL 4'!$B$28)*(1-EXP(-'DGL 4'!$B$28*D452))</f>
        <v>9.8039213882271721</v>
      </c>
      <c r="J452" s="21">
        <f>(I452+Systeme!$K$20)/Systeme!$K$17</f>
        <v>9.8039213882271728E-3</v>
      </c>
      <c r="L452" s="8">
        <f t="shared" ref="L452:L515" si="14">-(F452+I452+O452)</f>
        <v>9.8039307590744624E-8</v>
      </c>
      <c r="M452" s="21">
        <f>(L452+Systeme!$S$20)/Systeme!$S$17</f>
        <v>9.803930759074463E-11</v>
      </c>
      <c r="O452" s="8">
        <f>('DGL 4'!$P$15/'DGL 4'!$B$26)*(1-EXP(-'DGL 4'!$B$26*D452)) + ('DGL 4'!$P$16/'DGL 4'!$B$27)*(1-EXP(-'DGL 4'!$B$27*D452))+ ('DGL 4'!$P$17/'DGL 4'!$B$28)*(1-EXP(-'DGL 4'!$B$28*D452))</f>
        <v>8.7179073193481085E-6</v>
      </c>
      <c r="P452" s="21">
        <f>(O452+Systeme!$AA$20)/Systeme!$AA$17</f>
        <v>8.7179073193481089E-17</v>
      </c>
    </row>
    <row r="453" spans="1:16" x14ac:dyDescent="0.25">
      <c r="A453" s="4">
        <f t="shared" ref="A453:A516" si="15">A452+1</f>
        <v>451</v>
      </c>
      <c r="D453" s="19">
        <f>A453*0.001 *Systeme!$G$4</f>
        <v>225.5</v>
      </c>
      <c r="F453" s="8">
        <f>('DGL 4'!$P$3/'DGL 4'!$B$26)*(1-EXP(-'DGL 4'!$B$26*D453)) + ('DGL 4'!$P$4/'DGL 4'!$B$27)*(1-EXP(-'DGL 4'!$B$27*D453))+ ('DGL 4'!$P$5/'DGL 4'!$B$28)*(1-EXP(-'DGL 4'!$B$28*D453))</f>
        <v>-9.8039302233974102</v>
      </c>
      <c r="G453" s="21">
        <f>(F453+Systeme!$C$20)/Systeme!$C$17</f>
        <v>0.98039213955320514</v>
      </c>
      <c r="I453" s="8">
        <f>('DGL 4'!$P$7/'DGL 4'!$B$26)*(1-EXP(-'DGL 4'!$B$26*D453)) + ('DGL 4'!$P$8/'DGL 4'!$B$27)*(1-EXP(-'DGL 4'!$B$27*D453))+ ('DGL 4'!$P$9/'DGL 4'!$B$28)*(1-EXP(-'DGL 4'!$B$28*D453))</f>
        <v>9.8039213878426992</v>
      </c>
      <c r="J453" s="21">
        <f>(I453+Systeme!$K$20)/Systeme!$K$17</f>
        <v>9.8039213878426991E-3</v>
      </c>
      <c r="L453" s="8">
        <f t="shared" si="14"/>
        <v>9.8039308901016502E-8</v>
      </c>
      <c r="M453" s="21">
        <f>(L453+Systeme!$S$20)/Systeme!$S$17</f>
        <v>9.8039308901016505E-11</v>
      </c>
      <c r="O453" s="8">
        <f>('DGL 4'!$P$15/'DGL 4'!$B$26)*(1-EXP(-'DGL 4'!$B$26*D453)) + ('DGL 4'!$P$16/'DGL 4'!$B$27)*(1-EXP(-'DGL 4'!$B$27*D453))+ ('DGL 4'!$P$17/'DGL 4'!$B$28)*(1-EXP(-'DGL 4'!$B$28*D453))</f>
        <v>8.7375154020831672E-6</v>
      </c>
      <c r="P453" s="21">
        <f>(O453+Systeme!$AA$20)/Systeme!$AA$17</f>
        <v>8.7375154020831676E-17</v>
      </c>
    </row>
    <row r="454" spans="1:16" x14ac:dyDescent="0.25">
      <c r="A454" s="4">
        <f t="shared" si="15"/>
        <v>452</v>
      </c>
      <c r="D454" s="19">
        <f>A454*0.001 *Systeme!$G$4</f>
        <v>226</v>
      </c>
      <c r="F454" s="8">
        <f>('DGL 4'!$P$3/'DGL 4'!$B$26)*(1-EXP(-'DGL 4'!$B$26*D454)) + ('DGL 4'!$P$4/'DGL 4'!$B$27)*(1-EXP(-'DGL 4'!$B$27*D454))+ ('DGL 4'!$P$5/'DGL 4'!$B$28)*(1-EXP(-'DGL 4'!$B$28*D454))</f>
        <v>-9.8039302426210213</v>
      </c>
      <c r="G454" s="21">
        <f>(F454+Systeme!$C$20)/Systeme!$C$17</f>
        <v>0.9803921395147579</v>
      </c>
      <c r="I454" s="8">
        <f>('DGL 4'!$P$7/'DGL 4'!$B$26)*(1-EXP(-'DGL 4'!$B$26*D454)) + ('DGL 4'!$P$8/'DGL 4'!$B$27)*(1-EXP(-'DGL 4'!$B$27*D454))+ ('DGL 4'!$P$9/'DGL 4'!$B$28)*(1-EXP(-'DGL 4'!$B$28*D454))</f>
        <v>9.8039213874582281</v>
      </c>
      <c r="J454" s="21">
        <f>(I454+Systeme!$K$20)/Systeme!$K$17</f>
        <v>9.8039213874582289E-3</v>
      </c>
      <c r="L454" s="8">
        <f t="shared" si="14"/>
        <v>9.803930843493154E-8</v>
      </c>
      <c r="M454" s="21">
        <f>(L454+Systeme!$S$20)/Systeme!$S$17</f>
        <v>9.8039308434931546E-11</v>
      </c>
      <c r="O454" s="8">
        <f>('DGL 4'!$P$15/'DGL 4'!$B$26)*(1-EXP(-'DGL 4'!$B$26*D454)) + ('DGL 4'!$P$16/'DGL 4'!$B$27)*(1-EXP(-'DGL 4'!$B$27*D454))+ ('DGL 4'!$P$17/'DGL 4'!$B$28)*(1-EXP(-'DGL 4'!$B$28*D454))</f>
        <v>8.7571234848182258E-6</v>
      </c>
      <c r="P454" s="21">
        <f>(O454+Systeme!$AA$20)/Systeme!$AA$17</f>
        <v>8.7571234848182262E-17</v>
      </c>
    </row>
    <row r="455" spans="1:16" x14ac:dyDescent="0.25">
      <c r="A455" s="4">
        <f t="shared" si="15"/>
        <v>453</v>
      </c>
      <c r="D455" s="19">
        <f>A455*0.001 *Systeme!$G$4</f>
        <v>226.5</v>
      </c>
      <c r="F455" s="8">
        <f>('DGL 4'!$P$3/'DGL 4'!$B$26)*(1-EXP(-'DGL 4'!$B$26*D455)) + ('DGL 4'!$P$4/'DGL 4'!$B$27)*(1-EXP(-'DGL 4'!$B$27*D455))+ ('DGL 4'!$P$5/'DGL 4'!$B$28)*(1-EXP(-'DGL 4'!$B$28*D455))</f>
        <v>-9.8039302618446325</v>
      </c>
      <c r="G455" s="21">
        <f>(F455+Systeme!$C$20)/Systeme!$C$17</f>
        <v>0.98039213947631076</v>
      </c>
      <c r="I455" s="8">
        <f>('DGL 4'!$P$7/'DGL 4'!$B$26)*(1-EXP(-'DGL 4'!$B$26*D455)) + ('DGL 4'!$P$8/'DGL 4'!$B$27)*(1-EXP(-'DGL 4'!$B$27*D455))+ ('DGL 4'!$P$9/'DGL 4'!$B$28)*(1-EXP(-'DGL 4'!$B$28*D455))</f>
        <v>9.8039213870737552</v>
      </c>
      <c r="J455" s="21">
        <f>(I455+Systeme!$K$20)/Systeme!$K$17</f>
        <v>9.8039213870737552E-3</v>
      </c>
      <c r="L455" s="8">
        <f t="shared" si="14"/>
        <v>9.8039309745205113E-8</v>
      </c>
      <c r="M455" s="21">
        <f>(L455+Systeme!$S$20)/Systeme!$S$17</f>
        <v>9.8039309745205114E-11</v>
      </c>
      <c r="O455" s="8">
        <f>('DGL 4'!$P$15/'DGL 4'!$B$26)*(1-EXP(-'DGL 4'!$B$26*D455)) + ('DGL 4'!$P$16/'DGL 4'!$B$27)*(1-EXP(-'DGL 4'!$B$27*D455))+ ('DGL 4'!$P$17/'DGL 4'!$B$28)*(1-EXP(-'DGL 4'!$B$28*D455))</f>
        <v>8.7767315675532828E-6</v>
      </c>
      <c r="P455" s="21">
        <f>(O455+Systeme!$AA$20)/Systeme!$AA$17</f>
        <v>8.7767315675532824E-17</v>
      </c>
    </row>
    <row r="456" spans="1:16" x14ac:dyDescent="0.25">
      <c r="A456" s="4">
        <f t="shared" si="15"/>
        <v>454</v>
      </c>
      <c r="D456" s="19">
        <f>A456*0.001 *Systeme!$G$4</f>
        <v>227</v>
      </c>
      <c r="F456" s="8">
        <f>('DGL 4'!$P$3/'DGL 4'!$B$26)*(1-EXP(-'DGL 4'!$B$26*D456)) + ('DGL 4'!$P$4/'DGL 4'!$B$27)*(1-EXP(-'DGL 4'!$B$27*D456))+ ('DGL 4'!$P$5/'DGL 4'!$B$28)*(1-EXP(-'DGL 4'!$B$28*D456))</f>
        <v>-9.8039302810682418</v>
      </c>
      <c r="G456" s="21">
        <f>(F456+Systeme!$C$20)/Systeme!$C$17</f>
        <v>0.98039213943786352</v>
      </c>
      <c r="I456" s="8">
        <f>('DGL 4'!$P$7/'DGL 4'!$B$26)*(1-EXP(-'DGL 4'!$B$26*D456)) + ('DGL 4'!$P$8/'DGL 4'!$B$27)*(1-EXP(-'DGL 4'!$B$27*D456))+ ('DGL 4'!$P$9/'DGL 4'!$B$28)*(1-EXP(-'DGL 4'!$B$28*D456))</f>
        <v>9.8039213866892823</v>
      </c>
      <c r="J456" s="21">
        <f>(I456+Systeme!$K$20)/Systeme!$K$17</f>
        <v>9.8039213866892815E-3</v>
      </c>
      <c r="L456" s="8">
        <f t="shared" si="14"/>
        <v>9.8039309279120151E-8</v>
      </c>
      <c r="M456" s="21">
        <f>(L456+Systeme!$S$20)/Systeme!$S$17</f>
        <v>9.8039309279120155E-11</v>
      </c>
      <c r="O456" s="8">
        <f>('DGL 4'!$P$15/'DGL 4'!$B$26)*(1-EXP(-'DGL 4'!$B$26*D456)) + ('DGL 4'!$P$16/'DGL 4'!$B$27)*(1-EXP(-'DGL 4'!$B$27*D456))+ ('DGL 4'!$P$17/'DGL 4'!$B$28)*(1-EXP(-'DGL 4'!$B$28*D456))</f>
        <v>8.7963396502883415E-6</v>
      </c>
      <c r="P456" s="21">
        <f>(O456+Systeme!$AA$20)/Systeme!$AA$17</f>
        <v>8.7963396502883411E-17</v>
      </c>
    </row>
    <row r="457" spans="1:16" x14ac:dyDescent="0.25">
      <c r="A457" s="4">
        <f t="shared" si="15"/>
        <v>455</v>
      </c>
      <c r="D457" s="19">
        <f>A457*0.001 *Systeme!$G$4</f>
        <v>227.5</v>
      </c>
      <c r="F457" s="8">
        <f>('DGL 4'!$P$3/'DGL 4'!$B$26)*(1-EXP(-'DGL 4'!$B$26*D457)) + ('DGL 4'!$P$4/'DGL 4'!$B$27)*(1-EXP(-'DGL 4'!$B$27*D457))+ ('DGL 4'!$P$5/'DGL 4'!$B$28)*(1-EXP(-'DGL 4'!$B$28*D457))</f>
        <v>-9.803930300291853</v>
      </c>
      <c r="G457" s="21">
        <f>(F457+Systeme!$C$20)/Systeme!$C$17</f>
        <v>0.98039213939941627</v>
      </c>
      <c r="I457" s="8">
        <f>('DGL 4'!$P$7/'DGL 4'!$B$26)*(1-EXP(-'DGL 4'!$B$26*D457)) + ('DGL 4'!$P$8/'DGL 4'!$B$27)*(1-EXP(-'DGL 4'!$B$27*D457))+ ('DGL 4'!$P$9/'DGL 4'!$B$28)*(1-EXP(-'DGL 4'!$B$28*D457))</f>
        <v>9.8039213863048111</v>
      </c>
      <c r="J457" s="21">
        <f>(I457+Systeme!$K$20)/Systeme!$K$17</f>
        <v>9.8039213863048112E-3</v>
      </c>
      <c r="L457" s="8">
        <f t="shared" si="14"/>
        <v>9.803930881303519E-8</v>
      </c>
      <c r="M457" s="21">
        <f>(L457+Systeme!$S$20)/Systeme!$S$17</f>
        <v>9.8039308813035184E-11</v>
      </c>
      <c r="O457" s="8">
        <f>('DGL 4'!$P$15/'DGL 4'!$B$26)*(1-EXP(-'DGL 4'!$B$26*D457)) + ('DGL 4'!$P$16/'DGL 4'!$B$27)*(1-EXP(-'DGL 4'!$B$27*D457))+ ('DGL 4'!$P$17/'DGL 4'!$B$28)*(1-EXP(-'DGL 4'!$B$28*D457))</f>
        <v>8.8159477330234001E-6</v>
      </c>
      <c r="P457" s="21">
        <f>(O457+Systeme!$AA$20)/Systeme!$AA$17</f>
        <v>8.8159477330233997E-17</v>
      </c>
    </row>
    <row r="458" spans="1:16" x14ac:dyDescent="0.25">
      <c r="A458" s="4">
        <f t="shared" si="15"/>
        <v>456</v>
      </c>
      <c r="D458" s="19">
        <f>A458*0.001 *Systeme!$G$4</f>
        <v>228</v>
      </c>
      <c r="F458" s="8">
        <f>('DGL 4'!$P$3/'DGL 4'!$B$26)*(1-EXP(-'DGL 4'!$B$26*D458)) + ('DGL 4'!$P$4/'DGL 4'!$B$27)*(1-EXP(-'DGL 4'!$B$27*D458))+ ('DGL 4'!$P$5/'DGL 4'!$B$28)*(1-EXP(-'DGL 4'!$B$28*D458))</f>
        <v>-9.8039303195154641</v>
      </c>
      <c r="G458" s="21">
        <f>(F458+Systeme!$C$20)/Systeme!$C$17</f>
        <v>0.98039213936096903</v>
      </c>
      <c r="I458" s="8">
        <f>('DGL 4'!$P$7/'DGL 4'!$B$26)*(1-EXP(-'DGL 4'!$B$26*D458)) + ('DGL 4'!$P$8/'DGL 4'!$B$27)*(1-EXP(-'DGL 4'!$B$27*D458))+ ('DGL 4'!$P$9/'DGL 4'!$B$28)*(1-EXP(-'DGL 4'!$B$28*D458))</f>
        <v>9.8039213859203382</v>
      </c>
      <c r="J458" s="21">
        <f>(I458+Systeme!$K$20)/Systeme!$K$17</f>
        <v>9.8039213859203375E-3</v>
      </c>
      <c r="L458" s="8">
        <f t="shared" si="14"/>
        <v>9.8039310123308762E-8</v>
      </c>
      <c r="M458" s="21">
        <f>(L458+Systeme!$S$20)/Systeme!$S$17</f>
        <v>9.8039310123308764E-11</v>
      </c>
      <c r="O458" s="8">
        <f>('DGL 4'!$P$15/'DGL 4'!$B$26)*(1-EXP(-'DGL 4'!$B$26*D458)) + ('DGL 4'!$P$16/'DGL 4'!$B$27)*(1-EXP(-'DGL 4'!$B$27*D458))+ ('DGL 4'!$P$17/'DGL 4'!$B$28)*(1-EXP(-'DGL 4'!$B$28*D458))</f>
        <v>8.8355558157584571E-6</v>
      </c>
      <c r="P458" s="21">
        <f>(O458+Systeme!$AA$20)/Systeme!$AA$17</f>
        <v>8.8355558157584571E-17</v>
      </c>
    </row>
    <row r="459" spans="1:16" x14ac:dyDescent="0.25">
      <c r="A459" s="4">
        <f t="shared" si="15"/>
        <v>457</v>
      </c>
      <c r="D459" s="19">
        <f>A459*0.001 *Systeme!$G$4</f>
        <v>228.5</v>
      </c>
      <c r="F459" s="8">
        <f>('DGL 4'!$P$3/'DGL 4'!$B$26)*(1-EXP(-'DGL 4'!$B$26*D459)) + ('DGL 4'!$P$4/'DGL 4'!$B$27)*(1-EXP(-'DGL 4'!$B$27*D459))+ ('DGL 4'!$P$5/'DGL 4'!$B$28)*(1-EXP(-'DGL 4'!$B$28*D459))</f>
        <v>-9.8039303387390753</v>
      </c>
      <c r="G459" s="21">
        <f>(F459+Systeme!$C$20)/Systeme!$C$17</f>
        <v>0.98039213932252189</v>
      </c>
      <c r="I459" s="8">
        <f>('DGL 4'!$P$7/'DGL 4'!$B$26)*(1-EXP(-'DGL 4'!$B$26*D459)) + ('DGL 4'!$P$8/'DGL 4'!$B$27)*(1-EXP(-'DGL 4'!$B$27*D459))+ ('DGL 4'!$P$9/'DGL 4'!$B$28)*(1-EXP(-'DGL 4'!$B$28*D459))</f>
        <v>9.8039213855358671</v>
      </c>
      <c r="J459" s="21">
        <f>(I459+Systeme!$K$20)/Systeme!$K$17</f>
        <v>9.8039213855358673E-3</v>
      </c>
      <c r="L459" s="8">
        <f t="shared" si="14"/>
        <v>9.80393096572238E-8</v>
      </c>
      <c r="M459" s="21">
        <f>(L459+Systeme!$S$20)/Systeme!$S$17</f>
        <v>9.8039309657223806E-11</v>
      </c>
      <c r="O459" s="8">
        <f>('DGL 4'!$P$15/'DGL 4'!$B$26)*(1-EXP(-'DGL 4'!$B$26*D459)) + ('DGL 4'!$P$16/'DGL 4'!$B$27)*(1-EXP(-'DGL 4'!$B$27*D459))+ ('DGL 4'!$P$17/'DGL 4'!$B$28)*(1-EXP(-'DGL 4'!$B$28*D459))</f>
        <v>8.8551638984935158E-6</v>
      </c>
      <c r="P459" s="21">
        <f>(O459+Systeme!$AA$20)/Systeme!$AA$17</f>
        <v>8.8551638984935158E-17</v>
      </c>
    </row>
    <row r="460" spans="1:16" x14ac:dyDescent="0.25">
      <c r="A460" s="4">
        <f t="shared" si="15"/>
        <v>458</v>
      </c>
      <c r="D460" s="19">
        <f>A460*0.001 *Systeme!$G$4</f>
        <v>229</v>
      </c>
      <c r="F460" s="8">
        <f>('DGL 4'!$P$3/'DGL 4'!$B$26)*(1-EXP(-'DGL 4'!$B$26*D460)) + ('DGL 4'!$P$4/'DGL 4'!$B$27)*(1-EXP(-'DGL 4'!$B$27*D460))+ ('DGL 4'!$P$5/'DGL 4'!$B$28)*(1-EXP(-'DGL 4'!$B$28*D460))</f>
        <v>-9.8039303579626846</v>
      </c>
      <c r="G460" s="21">
        <f>(F460+Systeme!$C$20)/Systeme!$C$17</f>
        <v>0.98039213928407454</v>
      </c>
      <c r="I460" s="8">
        <f>('DGL 4'!$P$7/'DGL 4'!$B$26)*(1-EXP(-'DGL 4'!$B$26*D460)) + ('DGL 4'!$P$8/'DGL 4'!$B$27)*(1-EXP(-'DGL 4'!$B$27*D460))+ ('DGL 4'!$P$9/'DGL 4'!$B$28)*(1-EXP(-'DGL 4'!$B$28*D460))</f>
        <v>9.8039213851513942</v>
      </c>
      <c r="J460" s="21">
        <f>(I460+Systeme!$K$20)/Systeme!$K$17</f>
        <v>9.8039213851513936E-3</v>
      </c>
      <c r="L460" s="8">
        <f t="shared" si="14"/>
        <v>9.8039309191138839E-8</v>
      </c>
      <c r="M460" s="21">
        <f>(L460+Systeme!$S$20)/Systeme!$S$17</f>
        <v>9.8039309191138834E-11</v>
      </c>
      <c r="O460" s="8">
        <f>('DGL 4'!$P$15/'DGL 4'!$B$26)*(1-EXP(-'DGL 4'!$B$26*D460)) + ('DGL 4'!$P$16/'DGL 4'!$B$27)*(1-EXP(-'DGL 4'!$B$27*D460))+ ('DGL 4'!$P$17/'DGL 4'!$B$28)*(1-EXP(-'DGL 4'!$B$28*D460))</f>
        <v>8.8747719812285744E-6</v>
      </c>
      <c r="P460" s="21">
        <f>(O460+Systeme!$AA$20)/Systeme!$AA$17</f>
        <v>8.8747719812285744E-17</v>
      </c>
    </row>
    <row r="461" spans="1:16" x14ac:dyDescent="0.25">
      <c r="A461" s="4">
        <f t="shared" si="15"/>
        <v>459</v>
      </c>
      <c r="D461" s="19">
        <f>A461*0.001 *Systeme!$G$4</f>
        <v>229.5</v>
      </c>
      <c r="F461" s="8">
        <f>('DGL 4'!$P$3/'DGL 4'!$B$26)*(1-EXP(-'DGL 4'!$B$26*D461)) + ('DGL 4'!$P$4/'DGL 4'!$B$27)*(1-EXP(-'DGL 4'!$B$27*D461))+ ('DGL 4'!$P$5/'DGL 4'!$B$28)*(1-EXP(-'DGL 4'!$B$28*D461))</f>
        <v>-9.8039303771862958</v>
      </c>
      <c r="G461" s="21">
        <f>(F461+Systeme!$C$20)/Systeme!$C$17</f>
        <v>0.9803921392456274</v>
      </c>
      <c r="I461" s="8">
        <f>('DGL 4'!$P$7/'DGL 4'!$B$26)*(1-EXP(-'DGL 4'!$B$26*D461)) + ('DGL 4'!$P$8/'DGL 4'!$B$27)*(1-EXP(-'DGL 4'!$B$27*D461))+ ('DGL 4'!$P$9/'DGL 4'!$B$28)*(1-EXP(-'DGL 4'!$B$28*D461))</f>
        <v>9.8039213847669213</v>
      </c>
      <c r="J461" s="21">
        <f>(I461+Systeme!$K$20)/Systeme!$K$17</f>
        <v>9.8039213847669216E-3</v>
      </c>
      <c r="L461" s="8">
        <f t="shared" si="14"/>
        <v>9.8039310501412411E-8</v>
      </c>
      <c r="M461" s="21">
        <f>(L461+Systeme!$S$20)/Systeme!$S$17</f>
        <v>9.8039310501412415E-11</v>
      </c>
      <c r="O461" s="8">
        <f>('DGL 4'!$P$15/'DGL 4'!$B$26)*(1-EXP(-'DGL 4'!$B$26*D461)) + ('DGL 4'!$P$16/'DGL 4'!$B$27)*(1-EXP(-'DGL 4'!$B$27*D461))+ ('DGL 4'!$P$17/'DGL 4'!$B$28)*(1-EXP(-'DGL 4'!$B$28*D461))</f>
        <v>8.8943800639636314E-6</v>
      </c>
      <c r="P461" s="21">
        <f>(O461+Systeme!$AA$20)/Systeme!$AA$17</f>
        <v>8.8943800639636318E-17</v>
      </c>
    </row>
    <row r="462" spans="1:16" x14ac:dyDescent="0.25">
      <c r="A462" s="4">
        <f t="shared" si="15"/>
        <v>460</v>
      </c>
      <c r="D462" s="19">
        <f>A462*0.001 *Systeme!$G$4</f>
        <v>230</v>
      </c>
      <c r="F462" s="8">
        <f>('DGL 4'!$P$3/'DGL 4'!$B$26)*(1-EXP(-'DGL 4'!$B$26*D462)) + ('DGL 4'!$P$4/'DGL 4'!$B$27)*(1-EXP(-'DGL 4'!$B$27*D462))+ ('DGL 4'!$P$5/'DGL 4'!$B$28)*(1-EXP(-'DGL 4'!$B$28*D462))</f>
        <v>-9.8039303964099069</v>
      </c>
      <c r="G462" s="21">
        <f>(F462+Systeme!$C$20)/Systeme!$C$17</f>
        <v>0.98039213920718016</v>
      </c>
      <c r="I462" s="8">
        <f>('DGL 4'!$P$7/'DGL 4'!$B$26)*(1-EXP(-'DGL 4'!$B$26*D462)) + ('DGL 4'!$P$8/'DGL 4'!$B$27)*(1-EXP(-'DGL 4'!$B$27*D462))+ ('DGL 4'!$P$9/'DGL 4'!$B$28)*(1-EXP(-'DGL 4'!$B$28*D462))</f>
        <v>9.8039213843824502</v>
      </c>
      <c r="J462" s="21">
        <f>(I462+Systeme!$K$20)/Systeme!$K$17</f>
        <v>9.8039213843824496E-3</v>
      </c>
      <c r="L462" s="8">
        <f t="shared" si="14"/>
        <v>9.8039310035327449E-8</v>
      </c>
      <c r="M462" s="21">
        <f>(L462+Systeme!$S$20)/Systeme!$S$17</f>
        <v>9.8039310035327443E-11</v>
      </c>
      <c r="O462" s="8">
        <f>('DGL 4'!$P$15/'DGL 4'!$B$26)*(1-EXP(-'DGL 4'!$B$26*D462)) + ('DGL 4'!$P$16/'DGL 4'!$B$27)*(1-EXP(-'DGL 4'!$B$27*D462))+ ('DGL 4'!$P$17/'DGL 4'!$B$28)*(1-EXP(-'DGL 4'!$B$28*D462))</f>
        <v>8.9139881466986901E-6</v>
      </c>
      <c r="P462" s="21">
        <f>(O462+Systeme!$AA$20)/Systeme!$AA$17</f>
        <v>8.9139881466986905E-17</v>
      </c>
    </row>
    <row r="463" spans="1:16" x14ac:dyDescent="0.25">
      <c r="A463" s="4">
        <f t="shared" si="15"/>
        <v>461</v>
      </c>
      <c r="D463" s="19">
        <f>A463*0.001 *Systeme!$G$4</f>
        <v>230.5</v>
      </c>
      <c r="F463" s="8">
        <f>('DGL 4'!$P$3/'DGL 4'!$B$26)*(1-EXP(-'DGL 4'!$B$26*D463)) + ('DGL 4'!$P$4/'DGL 4'!$B$27)*(1-EXP(-'DGL 4'!$B$27*D463))+ ('DGL 4'!$P$5/'DGL 4'!$B$28)*(1-EXP(-'DGL 4'!$B$28*D463))</f>
        <v>-9.8039304156335181</v>
      </c>
      <c r="G463" s="21">
        <f>(F463+Systeme!$C$20)/Systeme!$C$17</f>
        <v>0.98039213916873291</v>
      </c>
      <c r="I463" s="8">
        <f>('DGL 4'!$P$7/'DGL 4'!$B$26)*(1-EXP(-'DGL 4'!$B$26*D463)) + ('DGL 4'!$P$8/'DGL 4'!$B$27)*(1-EXP(-'DGL 4'!$B$27*D463))+ ('DGL 4'!$P$9/'DGL 4'!$B$28)*(1-EXP(-'DGL 4'!$B$28*D463))</f>
        <v>9.8039213839979773</v>
      </c>
      <c r="J463" s="21">
        <f>(I463+Systeme!$K$20)/Systeme!$K$17</f>
        <v>9.8039213839979777E-3</v>
      </c>
      <c r="L463" s="8">
        <f t="shared" si="14"/>
        <v>9.8039311345601022E-8</v>
      </c>
      <c r="M463" s="21">
        <f>(L463+Systeme!$S$20)/Systeme!$S$17</f>
        <v>9.8039311345601024E-11</v>
      </c>
      <c r="O463" s="8">
        <f>('DGL 4'!$P$15/'DGL 4'!$B$26)*(1-EXP(-'DGL 4'!$B$26*D463)) + ('DGL 4'!$P$16/'DGL 4'!$B$27)*(1-EXP(-'DGL 4'!$B$27*D463))+ ('DGL 4'!$P$17/'DGL 4'!$B$28)*(1-EXP(-'DGL 4'!$B$28*D463))</f>
        <v>8.933596229433747E-6</v>
      </c>
      <c r="P463" s="21">
        <f>(O463+Systeme!$AA$20)/Systeme!$AA$17</f>
        <v>8.9335962294337467E-17</v>
      </c>
    </row>
    <row r="464" spans="1:16" x14ac:dyDescent="0.25">
      <c r="A464" s="4">
        <f t="shared" si="15"/>
        <v>462</v>
      </c>
      <c r="D464" s="19">
        <f>A464*0.001 *Systeme!$G$4</f>
        <v>231</v>
      </c>
      <c r="F464" s="8">
        <f>('DGL 4'!$P$3/'DGL 4'!$B$26)*(1-EXP(-'DGL 4'!$B$26*D464)) + ('DGL 4'!$P$4/'DGL 4'!$B$27)*(1-EXP(-'DGL 4'!$B$27*D464))+ ('DGL 4'!$P$5/'DGL 4'!$B$28)*(1-EXP(-'DGL 4'!$B$28*D464))</f>
        <v>-9.8039304348571275</v>
      </c>
      <c r="G464" s="21">
        <f>(F464+Systeme!$C$20)/Systeme!$C$17</f>
        <v>0.98039213913028578</v>
      </c>
      <c r="I464" s="8">
        <f>('DGL 4'!$P$7/'DGL 4'!$B$26)*(1-EXP(-'DGL 4'!$B$26*D464)) + ('DGL 4'!$P$8/'DGL 4'!$B$27)*(1-EXP(-'DGL 4'!$B$27*D464))+ ('DGL 4'!$P$9/'DGL 4'!$B$28)*(1-EXP(-'DGL 4'!$B$28*D464))</f>
        <v>9.8039213836135062</v>
      </c>
      <c r="J464" s="21">
        <f>(I464+Systeme!$K$20)/Systeme!$K$17</f>
        <v>9.8039213836135057E-3</v>
      </c>
      <c r="L464" s="8">
        <f t="shared" si="14"/>
        <v>9.8039309103159221E-8</v>
      </c>
      <c r="M464" s="21">
        <f>(L464+Systeme!$S$20)/Systeme!$S$17</f>
        <v>9.8039309103159219E-11</v>
      </c>
      <c r="O464" s="8">
        <f>('DGL 4'!$P$15/'DGL 4'!$B$26)*(1-EXP(-'DGL 4'!$B$26*D464)) + ('DGL 4'!$P$16/'DGL 4'!$B$27)*(1-EXP(-'DGL 4'!$B$27*D464))+ ('DGL 4'!$P$17/'DGL 4'!$B$28)*(1-EXP(-'DGL 4'!$B$28*D464))</f>
        <v>8.9532043121688057E-6</v>
      </c>
      <c r="P464" s="21">
        <f>(O464+Systeme!$AA$20)/Systeme!$AA$17</f>
        <v>8.9532043121688053E-17</v>
      </c>
    </row>
    <row r="465" spans="1:16" x14ac:dyDescent="0.25">
      <c r="A465" s="4">
        <f t="shared" si="15"/>
        <v>463</v>
      </c>
      <c r="D465" s="19">
        <f>A465*0.001 *Systeme!$G$4</f>
        <v>231.5</v>
      </c>
      <c r="F465" s="8">
        <f>('DGL 4'!$P$3/'DGL 4'!$B$26)*(1-EXP(-'DGL 4'!$B$26*D465)) + ('DGL 4'!$P$4/'DGL 4'!$B$27)*(1-EXP(-'DGL 4'!$B$27*D465))+ ('DGL 4'!$P$5/'DGL 4'!$B$28)*(1-EXP(-'DGL 4'!$B$28*D465))</f>
        <v>-9.8039304540807386</v>
      </c>
      <c r="G465" s="21">
        <f>(F465+Systeme!$C$20)/Systeme!$C$17</f>
        <v>0.98039213909183853</v>
      </c>
      <c r="I465" s="8">
        <f>('DGL 4'!$P$7/'DGL 4'!$B$26)*(1-EXP(-'DGL 4'!$B$26*D465)) + ('DGL 4'!$P$8/'DGL 4'!$B$27)*(1-EXP(-'DGL 4'!$B$27*D465))+ ('DGL 4'!$P$9/'DGL 4'!$B$28)*(1-EXP(-'DGL 4'!$B$28*D465))</f>
        <v>9.8039213832290333</v>
      </c>
      <c r="J465" s="21">
        <f>(I465+Systeme!$K$20)/Systeme!$K$17</f>
        <v>9.8039213832290337E-3</v>
      </c>
      <c r="L465" s="8">
        <f t="shared" si="14"/>
        <v>9.8039310413431099E-8</v>
      </c>
      <c r="M465" s="21">
        <f>(L465+Systeme!$S$20)/Systeme!$S$17</f>
        <v>9.8039310413431094E-11</v>
      </c>
      <c r="O465" s="8">
        <f>('DGL 4'!$P$15/'DGL 4'!$B$26)*(1-EXP(-'DGL 4'!$B$26*D465)) + ('DGL 4'!$P$16/'DGL 4'!$B$27)*(1-EXP(-'DGL 4'!$B$27*D465))+ ('DGL 4'!$P$17/'DGL 4'!$B$28)*(1-EXP(-'DGL 4'!$B$28*D465))</f>
        <v>8.9728123949038644E-6</v>
      </c>
      <c r="P465" s="21">
        <f>(O465+Systeme!$AA$20)/Systeme!$AA$17</f>
        <v>8.972812394903864E-17</v>
      </c>
    </row>
    <row r="466" spans="1:16" x14ac:dyDescent="0.25">
      <c r="A466" s="4">
        <f t="shared" si="15"/>
        <v>464</v>
      </c>
      <c r="D466" s="19">
        <f>A466*0.001 *Systeme!$G$4</f>
        <v>232</v>
      </c>
      <c r="F466" s="8">
        <f>('DGL 4'!$P$3/'DGL 4'!$B$26)*(1-EXP(-'DGL 4'!$B$26*D466)) + ('DGL 4'!$P$4/'DGL 4'!$B$27)*(1-EXP(-'DGL 4'!$B$27*D466))+ ('DGL 4'!$P$5/'DGL 4'!$B$28)*(1-EXP(-'DGL 4'!$B$28*D466))</f>
        <v>-9.8039304733043497</v>
      </c>
      <c r="G466" s="21">
        <f>(F466+Systeme!$C$20)/Systeme!$C$17</f>
        <v>0.98039213905339129</v>
      </c>
      <c r="I466" s="8">
        <f>('DGL 4'!$P$7/'DGL 4'!$B$26)*(1-EXP(-'DGL 4'!$B$26*D466)) + ('DGL 4'!$P$8/'DGL 4'!$B$27)*(1-EXP(-'DGL 4'!$B$27*D466))+ ('DGL 4'!$P$9/'DGL 4'!$B$28)*(1-EXP(-'DGL 4'!$B$28*D466))</f>
        <v>9.8039213828445604</v>
      </c>
      <c r="J466" s="21">
        <f>(I466+Systeme!$K$20)/Systeme!$K$17</f>
        <v>9.80392138284456E-3</v>
      </c>
      <c r="L466" s="8">
        <f t="shared" si="14"/>
        <v>9.8039311723704671E-8</v>
      </c>
      <c r="M466" s="21">
        <f>(L466+Systeme!$S$20)/Systeme!$S$17</f>
        <v>9.8039311723704675E-11</v>
      </c>
      <c r="O466" s="8">
        <f>('DGL 4'!$P$15/'DGL 4'!$B$26)*(1-EXP(-'DGL 4'!$B$26*D466)) + ('DGL 4'!$P$16/'DGL 4'!$B$27)*(1-EXP(-'DGL 4'!$B$27*D466))+ ('DGL 4'!$P$17/'DGL 4'!$B$28)*(1-EXP(-'DGL 4'!$B$28*D466))</f>
        <v>8.9924204776389213E-6</v>
      </c>
      <c r="P466" s="21">
        <f>(O466+Systeme!$AA$20)/Systeme!$AA$17</f>
        <v>8.9924204776389214E-17</v>
      </c>
    </row>
    <row r="467" spans="1:16" x14ac:dyDescent="0.25">
      <c r="A467" s="4">
        <f t="shared" si="15"/>
        <v>465</v>
      </c>
      <c r="D467" s="19">
        <f>A467*0.001 *Systeme!$G$4</f>
        <v>232.5</v>
      </c>
      <c r="F467" s="8">
        <f>('DGL 4'!$P$3/'DGL 4'!$B$26)*(1-EXP(-'DGL 4'!$B$26*D467)) + ('DGL 4'!$P$4/'DGL 4'!$B$27)*(1-EXP(-'DGL 4'!$B$27*D467))+ ('DGL 4'!$P$5/'DGL 4'!$B$28)*(1-EXP(-'DGL 4'!$B$28*D467))</f>
        <v>-9.8039304925279609</v>
      </c>
      <c r="G467" s="21">
        <f>(F467+Systeme!$C$20)/Systeme!$C$17</f>
        <v>0.98039213901494404</v>
      </c>
      <c r="I467" s="8">
        <f>('DGL 4'!$P$7/'DGL 4'!$B$26)*(1-EXP(-'DGL 4'!$B$26*D467)) + ('DGL 4'!$P$8/'DGL 4'!$B$27)*(1-EXP(-'DGL 4'!$B$27*D467))+ ('DGL 4'!$P$9/'DGL 4'!$B$28)*(1-EXP(-'DGL 4'!$B$28*D467))</f>
        <v>9.8039213824600893</v>
      </c>
      <c r="J467" s="21">
        <f>(I467+Systeme!$K$20)/Systeme!$K$17</f>
        <v>9.8039213824600898E-3</v>
      </c>
      <c r="L467" s="8">
        <f t="shared" si="14"/>
        <v>9.8039311257619709E-8</v>
      </c>
      <c r="M467" s="21">
        <f>(L467+Systeme!$S$20)/Systeme!$S$17</f>
        <v>9.8039311257619703E-11</v>
      </c>
      <c r="O467" s="8">
        <f>('DGL 4'!$P$15/'DGL 4'!$B$26)*(1-EXP(-'DGL 4'!$B$26*D467)) + ('DGL 4'!$P$16/'DGL 4'!$B$27)*(1-EXP(-'DGL 4'!$B$27*D467))+ ('DGL 4'!$P$17/'DGL 4'!$B$28)*(1-EXP(-'DGL 4'!$B$28*D467))</f>
        <v>9.01202856037398E-6</v>
      </c>
      <c r="P467" s="21">
        <f>(O467+Systeme!$AA$20)/Systeme!$AA$17</f>
        <v>9.01202856037398E-17</v>
      </c>
    </row>
    <row r="468" spans="1:16" x14ac:dyDescent="0.25">
      <c r="A468" s="4">
        <f t="shared" si="15"/>
        <v>466</v>
      </c>
      <c r="D468" s="19">
        <f>A468*0.001 *Systeme!$G$4</f>
        <v>233</v>
      </c>
      <c r="F468" s="8">
        <f>('DGL 4'!$P$3/'DGL 4'!$B$26)*(1-EXP(-'DGL 4'!$B$26*D468)) + ('DGL 4'!$P$4/'DGL 4'!$B$27)*(1-EXP(-'DGL 4'!$B$27*D468))+ ('DGL 4'!$P$5/'DGL 4'!$B$28)*(1-EXP(-'DGL 4'!$B$28*D468))</f>
        <v>-9.803930511751517</v>
      </c>
      <c r="G468" s="21">
        <f>(F468+Systeme!$C$20)/Systeme!$C$17</f>
        <v>0.98039213897649702</v>
      </c>
      <c r="I468" s="8">
        <f>('DGL 4'!$P$7/'DGL 4'!$B$26)*(1-EXP(-'DGL 4'!$B$26*D468)) + ('DGL 4'!$P$8/'DGL 4'!$B$27)*(1-EXP(-'DGL 4'!$B$27*D468))+ ('DGL 4'!$P$9/'DGL 4'!$B$28)*(1-EXP(-'DGL 4'!$B$28*D468))</f>
        <v>9.8039213820756181</v>
      </c>
      <c r="J468" s="21">
        <f>(I468+Systeme!$K$20)/Systeme!$K$17</f>
        <v>9.8039213820756178E-3</v>
      </c>
      <c r="L468" s="8">
        <f t="shared" si="14"/>
        <v>9.8039311235595159E-8</v>
      </c>
      <c r="M468" s="21">
        <f>(L468+Systeme!$S$20)/Systeme!$S$17</f>
        <v>9.8039311235595153E-11</v>
      </c>
      <c r="O468" s="8">
        <f>('DGL 4'!$P$15/'DGL 4'!$B$26)*(1-EXP(-'DGL 4'!$B$26*D468)) + ('DGL 4'!$P$16/'DGL 4'!$B$27)*(1-EXP(-'DGL 4'!$B$27*D468))+ ('DGL 4'!$P$17/'DGL 4'!$B$28)*(1-EXP(-'DGL 4'!$B$28*D468))</f>
        <v>9.0316365875979162E-6</v>
      </c>
      <c r="P468" s="21">
        <f>(O468+Systeme!$AA$20)/Systeme!$AA$17</f>
        <v>9.0316365875979161E-17</v>
      </c>
    </row>
    <row r="469" spans="1:16" x14ac:dyDescent="0.25">
      <c r="A469" s="4">
        <f t="shared" si="15"/>
        <v>467</v>
      </c>
      <c r="D469" s="19">
        <f>A469*0.001 *Systeme!$G$4</f>
        <v>233.5</v>
      </c>
      <c r="F469" s="8">
        <f>('DGL 4'!$P$3/'DGL 4'!$B$26)*(1-EXP(-'DGL 4'!$B$26*D469)) + ('DGL 4'!$P$4/'DGL 4'!$B$27)*(1-EXP(-'DGL 4'!$B$27*D469))+ ('DGL 4'!$P$5/'DGL 4'!$B$28)*(1-EXP(-'DGL 4'!$B$28*D469))</f>
        <v>-9.8039305309751281</v>
      </c>
      <c r="G469" s="21">
        <f>(F469+Systeme!$C$20)/Systeme!$C$17</f>
        <v>0.98039213893804966</v>
      </c>
      <c r="I469" s="8">
        <f>('DGL 4'!$P$7/'DGL 4'!$B$26)*(1-EXP(-'DGL 4'!$B$26*D469)) + ('DGL 4'!$P$8/'DGL 4'!$B$27)*(1-EXP(-'DGL 4'!$B$27*D469))+ ('DGL 4'!$P$9/'DGL 4'!$B$28)*(1-EXP(-'DGL 4'!$B$28*D469))</f>
        <v>9.8039213816911452</v>
      </c>
      <c r="J469" s="21">
        <f>(I469+Systeme!$K$20)/Systeme!$K$17</f>
        <v>9.8039213816911459E-3</v>
      </c>
      <c r="L469" s="8">
        <f t="shared" si="14"/>
        <v>9.8039312545868731E-8</v>
      </c>
      <c r="M469" s="21">
        <f>(L469+Systeme!$S$20)/Systeme!$S$17</f>
        <v>9.8039312545868734E-11</v>
      </c>
      <c r="O469" s="8">
        <f>('DGL 4'!$P$15/'DGL 4'!$B$26)*(1-EXP(-'DGL 4'!$B$26*D469)) + ('DGL 4'!$P$16/'DGL 4'!$B$27)*(1-EXP(-'DGL 4'!$B$27*D469))+ ('DGL 4'!$P$17/'DGL 4'!$B$28)*(1-EXP(-'DGL 4'!$B$28*D469))</f>
        <v>9.0512446703329732E-6</v>
      </c>
      <c r="P469" s="21">
        <f>(O469+Systeme!$AA$20)/Systeme!$AA$17</f>
        <v>9.0512446703329735E-17</v>
      </c>
    </row>
    <row r="470" spans="1:16" x14ac:dyDescent="0.25">
      <c r="A470" s="4">
        <f t="shared" si="15"/>
        <v>468</v>
      </c>
      <c r="D470" s="19">
        <f>A470*0.001 *Systeme!$G$4</f>
        <v>234</v>
      </c>
      <c r="F470" s="8">
        <f>('DGL 4'!$P$3/'DGL 4'!$B$26)*(1-EXP(-'DGL 4'!$B$26*D470)) + ('DGL 4'!$P$4/'DGL 4'!$B$27)*(1-EXP(-'DGL 4'!$B$27*D470))+ ('DGL 4'!$P$5/'DGL 4'!$B$28)*(1-EXP(-'DGL 4'!$B$28*D470))</f>
        <v>-9.8039305501987375</v>
      </c>
      <c r="G470" s="21">
        <f>(F470+Systeme!$C$20)/Systeme!$C$17</f>
        <v>0.98039213889960253</v>
      </c>
      <c r="I470" s="8">
        <f>('DGL 4'!$P$7/'DGL 4'!$B$26)*(1-EXP(-'DGL 4'!$B$26*D470)) + ('DGL 4'!$P$8/'DGL 4'!$B$27)*(1-EXP(-'DGL 4'!$B$27*D470))+ ('DGL 4'!$P$9/'DGL 4'!$B$28)*(1-EXP(-'DGL 4'!$B$28*D470))</f>
        <v>9.8039213813066723</v>
      </c>
      <c r="J470" s="21">
        <f>(I470+Systeme!$K$20)/Systeme!$K$17</f>
        <v>9.8039213813066722E-3</v>
      </c>
      <c r="L470" s="8">
        <f t="shared" si="14"/>
        <v>9.8039312079783769E-8</v>
      </c>
      <c r="M470" s="21">
        <f>(L470+Systeme!$S$20)/Systeme!$S$17</f>
        <v>9.8039312079783776E-11</v>
      </c>
      <c r="O470" s="8">
        <f>('DGL 4'!$P$15/'DGL 4'!$B$26)*(1-EXP(-'DGL 4'!$B$26*D470)) + ('DGL 4'!$P$16/'DGL 4'!$B$27)*(1-EXP(-'DGL 4'!$B$27*D470))+ ('DGL 4'!$P$17/'DGL 4'!$B$28)*(1-EXP(-'DGL 4'!$B$28*D470))</f>
        <v>9.0708527530680319E-6</v>
      </c>
      <c r="P470" s="21">
        <f>(O470+Systeme!$AA$20)/Systeme!$AA$17</f>
        <v>9.0708527530680322E-17</v>
      </c>
    </row>
    <row r="471" spans="1:16" x14ac:dyDescent="0.25">
      <c r="A471" s="4">
        <f t="shared" si="15"/>
        <v>469</v>
      </c>
      <c r="D471" s="19">
        <f>A471*0.001 *Systeme!$G$4</f>
        <v>234.5</v>
      </c>
      <c r="F471" s="8">
        <f>('DGL 4'!$P$3/'DGL 4'!$B$26)*(1-EXP(-'DGL 4'!$B$26*D471)) + ('DGL 4'!$P$4/'DGL 4'!$B$27)*(1-EXP(-'DGL 4'!$B$27*D471))+ ('DGL 4'!$P$5/'DGL 4'!$B$28)*(1-EXP(-'DGL 4'!$B$28*D471))</f>
        <v>-9.8039305694223486</v>
      </c>
      <c r="G471" s="21">
        <f>(F471+Systeme!$C$20)/Systeme!$C$17</f>
        <v>0.98039213886115528</v>
      </c>
      <c r="I471" s="8">
        <f>('DGL 4'!$P$7/'DGL 4'!$B$26)*(1-EXP(-'DGL 4'!$B$26*D471)) + ('DGL 4'!$P$8/'DGL 4'!$B$27)*(1-EXP(-'DGL 4'!$B$27*D471))+ ('DGL 4'!$P$9/'DGL 4'!$B$28)*(1-EXP(-'DGL 4'!$B$28*D471))</f>
        <v>9.8039213809222012</v>
      </c>
      <c r="J471" s="21">
        <f>(I471+Systeme!$K$20)/Systeme!$K$17</f>
        <v>9.8039213809222019E-3</v>
      </c>
      <c r="L471" s="8">
        <f t="shared" si="14"/>
        <v>9.8039311613698808E-8</v>
      </c>
      <c r="M471" s="21">
        <f>(L471+Systeme!$S$20)/Systeme!$S$17</f>
        <v>9.8039311613698804E-11</v>
      </c>
      <c r="O471" s="8">
        <f>('DGL 4'!$P$15/'DGL 4'!$B$26)*(1-EXP(-'DGL 4'!$B$26*D471)) + ('DGL 4'!$P$16/'DGL 4'!$B$27)*(1-EXP(-'DGL 4'!$B$27*D471))+ ('DGL 4'!$P$17/'DGL 4'!$B$28)*(1-EXP(-'DGL 4'!$B$28*D471))</f>
        <v>9.0904608358030905E-6</v>
      </c>
      <c r="P471" s="21">
        <f>(O471+Systeme!$AA$20)/Systeme!$AA$17</f>
        <v>9.0904608358030908E-17</v>
      </c>
    </row>
    <row r="472" spans="1:16" x14ac:dyDescent="0.25">
      <c r="A472" s="4">
        <f t="shared" si="15"/>
        <v>470</v>
      </c>
      <c r="D472" s="19">
        <f>A472*0.001 *Systeme!$G$4</f>
        <v>235.00000000000003</v>
      </c>
      <c r="F472" s="8">
        <f>('DGL 4'!$P$3/'DGL 4'!$B$26)*(1-EXP(-'DGL 4'!$B$26*D472)) + ('DGL 4'!$P$4/'DGL 4'!$B$27)*(1-EXP(-'DGL 4'!$B$27*D472))+ ('DGL 4'!$P$5/'DGL 4'!$B$28)*(1-EXP(-'DGL 4'!$B$28*D472))</f>
        <v>-9.8039305886459598</v>
      </c>
      <c r="G472" s="21">
        <f>(F472+Systeme!$C$20)/Systeme!$C$17</f>
        <v>0.98039213882270804</v>
      </c>
      <c r="I472" s="8">
        <f>('DGL 4'!$P$7/'DGL 4'!$B$26)*(1-EXP(-'DGL 4'!$B$26*D472)) + ('DGL 4'!$P$8/'DGL 4'!$B$27)*(1-EXP(-'DGL 4'!$B$27*D472))+ ('DGL 4'!$P$9/'DGL 4'!$B$28)*(1-EXP(-'DGL 4'!$B$28*D472))</f>
        <v>9.8039213805377283</v>
      </c>
      <c r="J472" s="21">
        <f>(I472+Systeme!$K$20)/Systeme!$K$17</f>
        <v>9.8039213805377282E-3</v>
      </c>
      <c r="L472" s="8">
        <f t="shared" si="14"/>
        <v>9.803931292397238E-8</v>
      </c>
      <c r="M472" s="21">
        <f>(L472+Systeme!$S$20)/Systeme!$S$17</f>
        <v>9.8039312923972385E-11</v>
      </c>
      <c r="O472" s="8">
        <f>('DGL 4'!$P$15/'DGL 4'!$B$26)*(1-EXP(-'DGL 4'!$B$26*D472)) + ('DGL 4'!$P$16/'DGL 4'!$B$27)*(1-EXP(-'DGL 4'!$B$27*D472))+ ('DGL 4'!$P$17/'DGL 4'!$B$28)*(1-EXP(-'DGL 4'!$B$28*D472))</f>
        <v>9.1100689185381475E-6</v>
      </c>
      <c r="P472" s="21">
        <f>(O472+Systeme!$AA$20)/Systeme!$AA$17</f>
        <v>9.110068918538147E-17</v>
      </c>
    </row>
    <row r="473" spans="1:16" x14ac:dyDescent="0.25">
      <c r="A473" s="4">
        <f t="shared" si="15"/>
        <v>471</v>
      </c>
      <c r="D473" s="19">
        <f>A473*0.001 *Systeme!$G$4</f>
        <v>235.50000000000003</v>
      </c>
      <c r="F473" s="8">
        <f>('DGL 4'!$P$3/'DGL 4'!$B$26)*(1-EXP(-'DGL 4'!$B$26*D473)) + ('DGL 4'!$P$4/'DGL 4'!$B$27)*(1-EXP(-'DGL 4'!$B$27*D473))+ ('DGL 4'!$P$5/'DGL 4'!$B$28)*(1-EXP(-'DGL 4'!$B$28*D473))</f>
        <v>-9.8039306078695709</v>
      </c>
      <c r="G473" s="21">
        <f>(F473+Systeme!$C$20)/Systeme!$C$17</f>
        <v>0.9803921387842609</v>
      </c>
      <c r="I473" s="8">
        <f>('DGL 4'!$P$7/'DGL 4'!$B$26)*(1-EXP(-'DGL 4'!$B$26*D473)) + ('DGL 4'!$P$8/'DGL 4'!$B$27)*(1-EXP(-'DGL 4'!$B$27*D473))+ ('DGL 4'!$P$9/'DGL 4'!$B$28)*(1-EXP(-'DGL 4'!$B$28*D473))</f>
        <v>9.8039213801532572</v>
      </c>
      <c r="J473" s="21">
        <f>(I473+Systeme!$K$20)/Systeme!$K$17</f>
        <v>9.803921380153258E-3</v>
      </c>
      <c r="L473" s="8">
        <f t="shared" si="14"/>
        <v>9.8039312457887418E-8</v>
      </c>
      <c r="M473" s="21">
        <f>(L473+Systeme!$S$20)/Systeme!$S$17</f>
        <v>9.8039312457887413E-11</v>
      </c>
      <c r="O473" s="8">
        <f>('DGL 4'!$P$15/'DGL 4'!$B$26)*(1-EXP(-'DGL 4'!$B$26*D473)) + ('DGL 4'!$P$16/'DGL 4'!$B$27)*(1-EXP(-'DGL 4'!$B$27*D473))+ ('DGL 4'!$P$17/'DGL 4'!$B$28)*(1-EXP(-'DGL 4'!$B$28*D473))</f>
        <v>9.1296770012732062E-6</v>
      </c>
      <c r="P473" s="21">
        <f>(O473+Systeme!$AA$20)/Systeme!$AA$17</f>
        <v>9.1296770012732057E-17</v>
      </c>
    </row>
    <row r="474" spans="1:16" x14ac:dyDescent="0.25">
      <c r="A474" s="4">
        <f t="shared" si="15"/>
        <v>472</v>
      </c>
      <c r="D474" s="19">
        <f>A474*0.001 *Systeme!$G$4</f>
        <v>236.00000000000003</v>
      </c>
      <c r="F474" s="8">
        <f>('DGL 4'!$P$3/'DGL 4'!$B$26)*(1-EXP(-'DGL 4'!$B$26*D474)) + ('DGL 4'!$P$4/'DGL 4'!$B$27)*(1-EXP(-'DGL 4'!$B$27*D474))+ ('DGL 4'!$P$5/'DGL 4'!$B$28)*(1-EXP(-'DGL 4'!$B$28*D474))</f>
        <v>-9.8039306270931803</v>
      </c>
      <c r="G474" s="21">
        <f>(F474+Systeme!$C$20)/Systeme!$C$17</f>
        <v>0.98039213874581366</v>
      </c>
      <c r="I474" s="8">
        <f>('DGL 4'!$P$7/'DGL 4'!$B$26)*(1-EXP(-'DGL 4'!$B$26*D474)) + ('DGL 4'!$P$8/'DGL 4'!$B$27)*(1-EXP(-'DGL 4'!$B$27*D474))+ ('DGL 4'!$P$9/'DGL 4'!$B$28)*(1-EXP(-'DGL 4'!$B$28*D474))</f>
        <v>9.8039213797687843</v>
      </c>
      <c r="J474" s="21">
        <f>(I474+Systeme!$K$20)/Systeme!$K$17</f>
        <v>9.8039213797687843E-3</v>
      </c>
      <c r="L474" s="8">
        <f t="shared" si="14"/>
        <v>9.8039311991804151E-8</v>
      </c>
      <c r="M474" s="21">
        <f>(L474+Systeme!$S$20)/Systeme!$S$17</f>
        <v>9.8039311991804148E-11</v>
      </c>
      <c r="O474" s="8">
        <f>('DGL 4'!$P$15/'DGL 4'!$B$26)*(1-EXP(-'DGL 4'!$B$26*D474)) + ('DGL 4'!$P$16/'DGL 4'!$B$27)*(1-EXP(-'DGL 4'!$B$27*D474))+ ('DGL 4'!$P$17/'DGL 4'!$B$28)*(1-EXP(-'DGL 4'!$B$28*D474))</f>
        <v>9.1492850840082631E-6</v>
      </c>
      <c r="P474" s="21">
        <f>(O474+Systeme!$AA$20)/Systeme!$AA$17</f>
        <v>9.1492850840082631E-17</v>
      </c>
    </row>
    <row r="475" spans="1:16" x14ac:dyDescent="0.25">
      <c r="A475" s="4">
        <f t="shared" si="15"/>
        <v>473</v>
      </c>
      <c r="D475" s="19">
        <f>A475*0.001 *Systeme!$G$4</f>
        <v>236.50000000000003</v>
      </c>
      <c r="F475" s="8">
        <f>('DGL 4'!$P$3/'DGL 4'!$B$26)*(1-EXP(-'DGL 4'!$B$26*D475)) + ('DGL 4'!$P$4/'DGL 4'!$B$27)*(1-EXP(-'DGL 4'!$B$27*D475))+ ('DGL 4'!$P$5/'DGL 4'!$B$28)*(1-EXP(-'DGL 4'!$B$28*D475))</f>
        <v>-9.8039306463167915</v>
      </c>
      <c r="G475" s="21">
        <f>(F475+Systeme!$C$20)/Systeme!$C$17</f>
        <v>0.98039213870736641</v>
      </c>
      <c r="I475" s="8">
        <f>('DGL 4'!$P$7/'DGL 4'!$B$26)*(1-EXP(-'DGL 4'!$B$26*D475)) + ('DGL 4'!$P$8/'DGL 4'!$B$27)*(1-EXP(-'DGL 4'!$B$27*D475))+ ('DGL 4'!$P$9/'DGL 4'!$B$28)*(1-EXP(-'DGL 4'!$B$28*D475))</f>
        <v>9.8039213793843114</v>
      </c>
      <c r="J475" s="21">
        <f>(I475+Systeme!$K$20)/Systeme!$K$17</f>
        <v>9.8039213793843106E-3</v>
      </c>
      <c r="L475" s="8">
        <f t="shared" si="14"/>
        <v>9.8039313302076029E-8</v>
      </c>
      <c r="M475" s="21">
        <f>(L475+Systeme!$S$20)/Systeme!$S$17</f>
        <v>9.8039313302076035E-11</v>
      </c>
      <c r="O475" s="8">
        <f>('DGL 4'!$P$15/'DGL 4'!$B$26)*(1-EXP(-'DGL 4'!$B$26*D475)) + ('DGL 4'!$P$16/'DGL 4'!$B$27)*(1-EXP(-'DGL 4'!$B$27*D475))+ ('DGL 4'!$P$17/'DGL 4'!$B$28)*(1-EXP(-'DGL 4'!$B$28*D475))</f>
        <v>9.1688931667433218E-6</v>
      </c>
      <c r="P475" s="21">
        <f>(O475+Systeme!$AA$20)/Systeme!$AA$17</f>
        <v>9.1688931667433217E-17</v>
      </c>
    </row>
    <row r="476" spans="1:16" x14ac:dyDescent="0.25">
      <c r="A476" s="4">
        <f t="shared" si="15"/>
        <v>474</v>
      </c>
      <c r="D476" s="19">
        <f>A476*0.001 *Systeme!$G$4</f>
        <v>237.00000000000003</v>
      </c>
      <c r="F476" s="8">
        <f>('DGL 4'!$P$3/'DGL 4'!$B$26)*(1-EXP(-'DGL 4'!$B$26*D476)) + ('DGL 4'!$P$4/'DGL 4'!$B$27)*(1-EXP(-'DGL 4'!$B$27*D476))+ ('DGL 4'!$P$5/'DGL 4'!$B$28)*(1-EXP(-'DGL 4'!$B$28*D476))</f>
        <v>-9.8039306655404026</v>
      </c>
      <c r="G476" s="21">
        <f>(F476+Systeme!$C$20)/Systeme!$C$17</f>
        <v>0.98039213866891917</v>
      </c>
      <c r="I476" s="8">
        <f>('DGL 4'!$P$7/'DGL 4'!$B$26)*(1-EXP(-'DGL 4'!$B$26*D476)) + ('DGL 4'!$P$8/'DGL 4'!$B$27)*(1-EXP(-'DGL 4'!$B$27*D476))+ ('DGL 4'!$P$9/'DGL 4'!$B$28)*(1-EXP(-'DGL 4'!$B$28*D476))</f>
        <v>9.8039213789998403</v>
      </c>
      <c r="J476" s="21">
        <f>(I476+Systeme!$K$20)/Systeme!$K$17</f>
        <v>9.8039213789998404E-3</v>
      </c>
      <c r="L476" s="8">
        <f t="shared" si="14"/>
        <v>9.8039312835991068E-8</v>
      </c>
      <c r="M476" s="21">
        <f>(L476+Systeme!$S$20)/Systeme!$S$17</f>
        <v>9.8039312835991064E-11</v>
      </c>
      <c r="O476" s="8">
        <f>('DGL 4'!$P$15/'DGL 4'!$B$26)*(1-EXP(-'DGL 4'!$B$26*D476)) + ('DGL 4'!$P$16/'DGL 4'!$B$27)*(1-EXP(-'DGL 4'!$B$27*D476))+ ('DGL 4'!$P$17/'DGL 4'!$B$28)*(1-EXP(-'DGL 4'!$B$28*D476))</f>
        <v>9.1885012494783805E-6</v>
      </c>
      <c r="P476" s="21">
        <f>(O476+Systeme!$AA$20)/Systeme!$AA$17</f>
        <v>9.1885012494783804E-17</v>
      </c>
    </row>
    <row r="477" spans="1:16" x14ac:dyDescent="0.25">
      <c r="A477" s="4">
        <f t="shared" si="15"/>
        <v>475</v>
      </c>
      <c r="D477" s="19">
        <f>A477*0.001 *Systeme!$G$4</f>
        <v>237.50000000000003</v>
      </c>
      <c r="F477" s="8">
        <f>('DGL 4'!$P$3/'DGL 4'!$B$26)*(1-EXP(-'DGL 4'!$B$26*D477)) + ('DGL 4'!$P$4/'DGL 4'!$B$27)*(1-EXP(-'DGL 4'!$B$27*D477))+ ('DGL 4'!$P$5/'DGL 4'!$B$28)*(1-EXP(-'DGL 4'!$B$28*D477))</f>
        <v>-9.8039306847640137</v>
      </c>
      <c r="G477" s="21">
        <f>(F477+Systeme!$C$20)/Systeme!$C$17</f>
        <v>0.98039213863047203</v>
      </c>
      <c r="I477" s="8">
        <f>('DGL 4'!$P$7/'DGL 4'!$B$26)*(1-EXP(-'DGL 4'!$B$26*D477)) + ('DGL 4'!$P$8/'DGL 4'!$B$27)*(1-EXP(-'DGL 4'!$B$27*D477))+ ('DGL 4'!$P$9/'DGL 4'!$B$28)*(1-EXP(-'DGL 4'!$B$28*D477))</f>
        <v>9.8039213786153674</v>
      </c>
      <c r="J477" s="21">
        <f>(I477+Systeme!$K$20)/Systeme!$K$17</f>
        <v>9.8039213786153667E-3</v>
      </c>
      <c r="L477" s="8">
        <f t="shared" si="14"/>
        <v>9.803931414626464E-8</v>
      </c>
      <c r="M477" s="21">
        <f>(L477+Systeme!$S$20)/Systeme!$S$17</f>
        <v>9.8039314146264644E-11</v>
      </c>
      <c r="O477" s="8">
        <f>('DGL 4'!$P$15/'DGL 4'!$B$26)*(1-EXP(-'DGL 4'!$B$26*D477)) + ('DGL 4'!$P$16/'DGL 4'!$B$27)*(1-EXP(-'DGL 4'!$B$27*D477))+ ('DGL 4'!$P$17/'DGL 4'!$B$28)*(1-EXP(-'DGL 4'!$B$28*D477))</f>
        <v>9.2081093322134374E-6</v>
      </c>
      <c r="P477" s="21">
        <f>(O477+Systeme!$AA$20)/Systeme!$AA$17</f>
        <v>9.2081093322134378E-17</v>
      </c>
    </row>
    <row r="478" spans="1:16" x14ac:dyDescent="0.25">
      <c r="A478" s="4">
        <f t="shared" si="15"/>
        <v>476</v>
      </c>
      <c r="D478" s="19">
        <f>A478*0.001 *Systeme!$G$4</f>
        <v>238.00000000000003</v>
      </c>
      <c r="F478" s="8">
        <f>('DGL 4'!$P$3/'DGL 4'!$B$26)*(1-EXP(-'DGL 4'!$B$26*D478)) + ('DGL 4'!$P$4/'DGL 4'!$B$27)*(1-EXP(-'DGL 4'!$B$27*D478))+ ('DGL 4'!$P$5/'DGL 4'!$B$28)*(1-EXP(-'DGL 4'!$B$28*D478))</f>
        <v>-9.8039307039876231</v>
      </c>
      <c r="G478" s="21">
        <f>(F478+Systeme!$C$20)/Systeme!$C$17</f>
        <v>0.98039213859202468</v>
      </c>
      <c r="I478" s="8">
        <f>('DGL 4'!$P$7/'DGL 4'!$B$26)*(1-EXP(-'DGL 4'!$B$26*D478)) + ('DGL 4'!$P$8/'DGL 4'!$B$27)*(1-EXP(-'DGL 4'!$B$27*D478))+ ('DGL 4'!$P$9/'DGL 4'!$B$28)*(1-EXP(-'DGL 4'!$B$28*D478))</f>
        <v>9.8039213782308963</v>
      </c>
      <c r="J478" s="21">
        <f>(I478+Systeme!$K$20)/Systeme!$K$17</f>
        <v>9.8039213782308964E-3</v>
      </c>
      <c r="L478" s="8">
        <f t="shared" si="14"/>
        <v>9.8039311903822839E-8</v>
      </c>
      <c r="M478" s="21">
        <f>(L478+Systeme!$S$20)/Systeme!$S$17</f>
        <v>9.803931190382284E-11</v>
      </c>
      <c r="O478" s="8">
        <f>('DGL 4'!$P$15/'DGL 4'!$B$26)*(1-EXP(-'DGL 4'!$B$26*D478)) + ('DGL 4'!$P$16/'DGL 4'!$B$27)*(1-EXP(-'DGL 4'!$B$27*D478))+ ('DGL 4'!$P$17/'DGL 4'!$B$28)*(1-EXP(-'DGL 4'!$B$28*D478))</f>
        <v>9.2277174149484961E-6</v>
      </c>
      <c r="P478" s="21">
        <f>(O478+Systeme!$AA$20)/Systeme!$AA$17</f>
        <v>9.2277174149484964E-17</v>
      </c>
    </row>
    <row r="479" spans="1:16" x14ac:dyDescent="0.25">
      <c r="A479" s="4">
        <f t="shared" si="15"/>
        <v>477</v>
      </c>
      <c r="D479" s="19">
        <f>A479*0.001 *Systeme!$G$4</f>
        <v>238.50000000000003</v>
      </c>
      <c r="F479" s="8">
        <f>('DGL 4'!$P$3/'DGL 4'!$B$26)*(1-EXP(-'DGL 4'!$B$26*D479)) + ('DGL 4'!$P$4/'DGL 4'!$B$27)*(1-EXP(-'DGL 4'!$B$27*D479))+ ('DGL 4'!$P$5/'DGL 4'!$B$28)*(1-EXP(-'DGL 4'!$B$28*D479))</f>
        <v>-9.8039307232112343</v>
      </c>
      <c r="G479" s="21">
        <f>(F479+Systeme!$C$20)/Systeme!$C$17</f>
        <v>0.98039213855357754</v>
      </c>
      <c r="I479" s="8">
        <f>('DGL 4'!$P$7/'DGL 4'!$B$26)*(1-EXP(-'DGL 4'!$B$26*D479)) + ('DGL 4'!$P$8/'DGL 4'!$B$27)*(1-EXP(-'DGL 4'!$B$27*D479))+ ('DGL 4'!$P$9/'DGL 4'!$B$28)*(1-EXP(-'DGL 4'!$B$28*D479))</f>
        <v>9.8039213778464234</v>
      </c>
      <c r="J479" s="21">
        <f>(I479+Systeme!$K$20)/Systeme!$K$17</f>
        <v>9.8039213778464227E-3</v>
      </c>
      <c r="L479" s="8">
        <f t="shared" si="14"/>
        <v>9.8039313214094717E-8</v>
      </c>
      <c r="M479" s="21">
        <f>(L479+Systeme!$S$20)/Systeme!$S$17</f>
        <v>9.8039313214094714E-11</v>
      </c>
      <c r="O479" s="8">
        <f>('DGL 4'!$P$15/'DGL 4'!$B$26)*(1-EXP(-'DGL 4'!$B$26*D479)) + ('DGL 4'!$P$16/'DGL 4'!$B$27)*(1-EXP(-'DGL 4'!$B$27*D479))+ ('DGL 4'!$P$17/'DGL 4'!$B$28)*(1-EXP(-'DGL 4'!$B$28*D479))</f>
        <v>9.2473254976835548E-6</v>
      </c>
      <c r="P479" s="21">
        <f>(O479+Systeme!$AA$20)/Systeme!$AA$17</f>
        <v>9.2473254976835551E-17</v>
      </c>
    </row>
    <row r="480" spans="1:16" x14ac:dyDescent="0.25">
      <c r="A480" s="4">
        <f t="shared" si="15"/>
        <v>478</v>
      </c>
      <c r="D480" s="19">
        <f>A480*0.001 *Systeme!$G$4</f>
        <v>239.00000000000003</v>
      </c>
      <c r="F480" s="8">
        <f>('DGL 4'!$P$3/'DGL 4'!$B$26)*(1-EXP(-'DGL 4'!$B$26*D480)) + ('DGL 4'!$P$4/'DGL 4'!$B$27)*(1-EXP(-'DGL 4'!$B$27*D480))+ ('DGL 4'!$P$5/'DGL 4'!$B$28)*(1-EXP(-'DGL 4'!$B$28*D480))</f>
        <v>-9.8039307424348454</v>
      </c>
      <c r="G480" s="21">
        <f>(F480+Systeme!$C$20)/Systeme!$C$17</f>
        <v>0.9803921385151303</v>
      </c>
      <c r="I480" s="8">
        <f>('DGL 4'!$P$7/'DGL 4'!$B$26)*(1-EXP(-'DGL 4'!$B$26*D480)) + ('DGL 4'!$P$8/'DGL 4'!$B$27)*(1-EXP(-'DGL 4'!$B$27*D480))+ ('DGL 4'!$P$9/'DGL 4'!$B$28)*(1-EXP(-'DGL 4'!$B$28*D480))</f>
        <v>9.8039213774619505</v>
      </c>
      <c r="J480" s="21">
        <f>(I480+Systeme!$K$20)/Systeme!$K$17</f>
        <v>9.8039213774619507E-3</v>
      </c>
      <c r="L480" s="8">
        <f t="shared" si="14"/>
        <v>9.8039314524368289E-8</v>
      </c>
      <c r="M480" s="21">
        <f>(L480+Systeme!$S$20)/Systeme!$S$17</f>
        <v>9.8039314524368295E-11</v>
      </c>
      <c r="O480" s="8">
        <f>('DGL 4'!$P$15/'DGL 4'!$B$26)*(1-EXP(-'DGL 4'!$B$26*D480)) + ('DGL 4'!$P$16/'DGL 4'!$B$27)*(1-EXP(-'DGL 4'!$B$27*D480))+ ('DGL 4'!$P$17/'DGL 4'!$B$28)*(1-EXP(-'DGL 4'!$B$28*D480))</f>
        <v>9.2669335804186117E-6</v>
      </c>
      <c r="P480" s="21">
        <f>(O480+Systeme!$AA$20)/Systeme!$AA$17</f>
        <v>9.2669335804186112E-17</v>
      </c>
    </row>
    <row r="481" spans="1:16" x14ac:dyDescent="0.25">
      <c r="A481" s="4">
        <f t="shared" si="15"/>
        <v>479</v>
      </c>
      <c r="D481" s="19">
        <f>A481*0.001 *Systeme!$G$4</f>
        <v>239.50000000000003</v>
      </c>
      <c r="F481" s="8">
        <f>('DGL 4'!$P$3/'DGL 4'!$B$26)*(1-EXP(-'DGL 4'!$B$26*D481)) + ('DGL 4'!$P$4/'DGL 4'!$B$27)*(1-EXP(-'DGL 4'!$B$27*D481))+ ('DGL 4'!$P$5/'DGL 4'!$B$28)*(1-EXP(-'DGL 4'!$B$28*D481))</f>
        <v>-9.8039307616584566</v>
      </c>
      <c r="G481" s="21">
        <f>(F481+Systeme!$C$20)/Systeme!$C$17</f>
        <v>0.98039213847668305</v>
      </c>
      <c r="I481" s="8">
        <f>('DGL 4'!$P$7/'DGL 4'!$B$26)*(1-EXP(-'DGL 4'!$B$26*D481)) + ('DGL 4'!$P$8/'DGL 4'!$B$27)*(1-EXP(-'DGL 4'!$B$27*D481))+ ('DGL 4'!$P$9/'DGL 4'!$B$28)*(1-EXP(-'DGL 4'!$B$28*D481))</f>
        <v>9.8039213770774793</v>
      </c>
      <c r="J481" s="21">
        <f>(I481+Systeme!$K$20)/Systeme!$K$17</f>
        <v>9.8039213770774788E-3</v>
      </c>
      <c r="L481" s="8">
        <f t="shared" si="14"/>
        <v>9.8039314058283327E-8</v>
      </c>
      <c r="M481" s="21">
        <f>(L481+Systeme!$S$20)/Systeme!$S$17</f>
        <v>9.8039314058283323E-11</v>
      </c>
      <c r="O481" s="8">
        <f>('DGL 4'!$P$15/'DGL 4'!$B$26)*(1-EXP(-'DGL 4'!$B$26*D481)) + ('DGL 4'!$P$16/'DGL 4'!$B$27)*(1-EXP(-'DGL 4'!$B$27*D481))+ ('DGL 4'!$P$17/'DGL 4'!$B$28)*(1-EXP(-'DGL 4'!$B$28*D481))</f>
        <v>9.2865416631536704E-6</v>
      </c>
      <c r="P481" s="21">
        <f>(O481+Systeme!$AA$20)/Systeme!$AA$17</f>
        <v>9.2865416631536699E-17</v>
      </c>
    </row>
    <row r="482" spans="1:16" x14ac:dyDescent="0.25">
      <c r="A482" s="4">
        <f t="shared" si="15"/>
        <v>480</v>
      </c>
      <c r="D482" s="19">
        <f>A482*0.001 *Systeme!$G$4</f>
        <v>240</v>
      </c>
      <c r="F482" s="8">
        <f>('DGL 4'!$P$3/'DGL 4'!$B$26)*(1-EXP(-'DGL 4'!$B$26*D482)) + ('DGL 4'!$P$4/'DGL 4'!$B$27)*(1-EXP(-'DGL 4'!$B$27*D482))+ ('DGL 4'!$P$5/'DGL 4'!$B$28)*(1-EXP(-'DGL 4'!$B$28*D482))</f>
        <v>-9.8039307808820659</v>
      </c>
      <c r="G482" s="21">
        <f>(F482+Systeme!$C$20)/Systeme!$C$17</f>
        <v>0.98039213843823592</v>
      </c>
      <c r="I482" s="8">
        <f>('DGL 4'!$P$7/'DGL 4'!$B$26)*(1-EXP(-'DGL 4'!$B$26*D482)) + ('DGL 4'!$P$8/'DGL 4'!$B$27)*(1-EXP(-'DGL 4'!$B$27*D482))+ ('DGL 4'!$P$9/'DGL 4'!$B$28)*(1-EXP(-'DGL 4'!$B$28*D482))</f>
        <v>9.8039213766930065</v>
      </c>
      <c r="J482" s="21">
        <f>(I482+Systeme!$K$20)/Systeme!$K$17</f>
        <v>9.8039213766930068E-3</v>
      </c>
      <c r="L482" s="8">
        <f t="shared" si="14"/>
        <v>9.8039313592198366E-8</v>
      </c>
      <c r="M482" s="21">
        <f>(L482+Systeme!$S$20)/Systeme!$S$17</f>
        <v>9.8039313592198365E-11</v>
      </c>
      <c r="O482" s="8">
        <f>('DGL 4'!$P$15/'DGL 4'!$B$26)*(1-EXP(-'DGL 4'!$B$26*D482)) + ('DGL 4'!$P$16/'DGL 4'!$B$27)*(1-EXP(-'DGL 4'!$B$27*D482))+ ('DGL 4'!$P$17/'DGL 4'!$B$28)*(1-EXP(-'DGL 4'!$B$28*D482))</f>
        <v>9.3061497458887291E-6</v>
      </c>
      <c r="P482" s="21">
        <f>(O482+Systeme!$AA$20)/Systeme!$AA$17</f>
        <v>9.3061497458887285E-17</v>
      </c>
    </row>
    <row r="483" spans="1:16" x14ac:dyDescent="0.25">
      <c r="A483" s="4">
        <f t="shared" si="15"/>
        <v>481</v>
      </c>
      <c r="D483" s="19">
        <f>A483*0.001 *Systeme!$G$4</f>
        <v>240.5</v>
      </c>
      <c r="F483" s="8">
        <f>('DGL 4'!$P$3/'DGL 4'!$B$26)*(1-EXP(-'DGL 4'!$B$26*D483)) + ('DGL 4'!$P$4/'DGL 4'!$B$27)*(1-EXP(-'DGL 4'!$B$27*D483))+ ('DGL 4'!$P$5/'DGL 4'!$B$28)*(1-EXP(-'DGL 4'!$B$28*D483))</f>
        <v>-9.8039308001056771</v>
      </c>
      <c r="G483" s="21">
        <f>(F483+Systeme!$C$20)/Systeme!$C$17</f>
        <v>0.98039213839978867</v>
      </c>
      <c r="I483" s="8">
        <f>('DGL 4'!$P$7/'DGL 4'!$B$26)*(1-EXP(-'DGL 4'!$B$26*D483)) + ('DGL 4'!$P$8/'DGL 4'!$B$27)*(1-EXP(-'DGL 4'!$B$27*D483))+ ('DGL 4'!$P$9/'DGL 4'!$B$28)*(1-EXP(-'DGL 4'!$B$28*D483))</f>
        <v>9.8039213763085336</v>
      </c>
      <c r="J483" s="21">
        <f>(I483+Systeme!$K$20)/Systeme!$K$17</f>
        <v>9.8039213763085331E-3</v>
      </c>
      <c r="L483" s="8">
        <f t="shared" si="14"/>
        <v>9.8039314902471938E-8</v>
      </c>
      <c r="M483" s="21">
        <f>(L483+Systeme!$S$20)/Systeme!$S$17</f>
        <v>9.8039314902471933E-11</v>
      </c>
      <c r="O483" s="8">
        <f>('DGL 4'!$P$15/'DGL 4'!$B$26)*(1-EXP(-'DGL 4'!$B$26*D483)) + ('DGL 4'!$P$16/'DGL 4'!$B$27)*(1-EXP(-'DGL 4'!$B$27*D483))+ ('DGL 4'!$P$17/'DGL 4'!$B$28)*(1-EXP(-'DGL 4'!$B$28*D483))</f>
        <v>9.325757828623786E-6</v>
      </c>
      <c r="P483" s="21">
        <f>(O483+Systeme!$AA$20)/Systeme!$AA$17</f>
        <v>9.325757828623786E-17</v>
      </c>
    </row>
    <row r="484" spans="1:16" x14ac:dyDescent="0.25">
      <c r="A484" s="4">
        <f t="shared" si="15"/>
        <v>482</v>
      </c>
      <c r="D484" s="19">
        <f>A484*0.001 *Systeme!$G$4</f>
        <v>241</v>
      </c>
      <c r="F484" s="8">
        <f>('DGL 4'!$P$3/'DGL 4'!$B$26)*(1-EXP(-'DGL 4'!$B$26*D484)) + ('DGL 4'!$P$4/'DGL 4'!$B$27)*(1-EXP(-'DGL 4'!$B$27*D484))+ ('DGL 4'!$P$5/'DGL 4'!$B$28)*(1-EXP(-'DGL 4'!$B$28*D484))</f>
        <v>-9.8039308193292882</v>
      </c>
      <c r="G484" s="21">
        <f>(F484+Systeme!$C$20)/Systeme!$C$17</f>
        <v>0.98039213836134143</v>
      </c>
      <c r="I484" s="8">
        <f>('DGL 4'!$P$7/'DGL 4'!$B$26)*(1-EXP(-'DGL 4'!$B$26*D484)) + ('DGL 4'!$P$8/'DGL 4'!$B$27)*(1-EXP(-'DGL 4'!$B$27*D484))+ ('DGL 4'!$P$9/'DGL 4'!$B$28)*(1-EXP(-'DGL 4'!$B$28*D484))</f>
        <v>9.8039213759240624</v>
      </c>
      <c r="J484" s="21">
        <f>(I484+Systeme!$K$20)/Systeme!$K$17</f>
        <v>9.8039213759240629E-3</v>
      </c>
      <c r="L484" s="8">
        <f t="shared" si="14"/>
        <v>9.8039314436386977E-8</v>
      </c>
      <c r="M484" s="21">
        <f>(L484+Systeme!$S$20)/Systeme!$S$17</f>
        <v>9.8039314436386974E-11</v>
      </c>
      <c r="O484" s="8">
        <f>('DGL 4'!$P$15/'DGL 4'!$B$26)*(1-EXP(-'DGL 4'!$B$26*D484)) + ('DGL 4'!$P$16/'DGL 4'!$B$27)*(1-EXP(-'DGL 4'!$B$27*D484))+ ('DGL 4'!$P$17/'DGL 4'!$B$28)*(1-EXP(-'DGL 4'!$B$28*D484))</f>
        <v>9.3453659113588447E-6</v>
      </c>
      <c r="P484" s="21">
        <f>(O484+Systeme!$AA$20)/Systeme!$AA$17</f>
        <v>9.3453659113588446E-17</v>
      </c>
    </row>
    <row r="485" spans="1:16" x14ac:dyDescent="0.25">
      <c r="A485" s="4">
        <f t="shared" si="15"/>
        <v>483</v>
      </c>
      <c r="D485" s="19">
        <f>A485*0.001 *Systeme!$G$4</f>
        <v>241.5</v>
      </c>
      <c r="F485" s="8">
        <f>('DGL 4'!$P$3/'DGL 4'!$B$26)*(1-EXP(-'DGL 4'!$B$26*D485)) + ('DGL 4'!$P$4/'DGL 4'!$B$27)*(1-EXP(-'DGL 4'!$B$27*D485))+ ('DGL 4'!$P$5/'DGL 4'!$B$28)*(1-EXP(-'DGL 4'!$B$28*D485))</f>
        <v>-9.8039308385528994</v>
      </c>
      <c r="G485" s="21">
        <f>(F485+Systeme!$C$20)/Systeme!$C$17</f>
        <v>0.98039213832289418</v>
      </c>
      <c r="I485" s="8">
        <f>('DGL 4'!$P$7/'DGL 4'!$B$26)*(1-EXP(-'DGL 4'!$B$26*D485)) + ('DGL 4'!$P$8/'DGL 4'!$B$27)*(1-EXP(-'DGL 4'!$B$27*D485))+ ('DGL 4'!$P$9/'DGL 4'!$B$28)*(1-EXP(-'DGL 4'!$B$28*D485))</f>
        <v>9.8039213755395895</v>
      </c>
      <c r="J485" s="21">
        <f>(I485+Systeme!$K$20)/Systeme!$K$17</f>
        <v>9.8039213755395892E-3</v>
      </c>
      <c r="L485" s="8">
        <f t="shared" si="14"/>
        <v>9.8039315746660549E-8</v>
      </c>
      <c r="M485" s="21">
        <f>(L485+Systeme!$S$20)/Systeme!$S$17</f>
        <v>9.8039315746660555E-11</v>
      </c>
      <c r="O485" s="8">
        <f>('DGL 4'!$P$15/'DGL 4'!$B$26)*(1-EXP(-'DGL 4'!$B$26*D485)) + ('DGL 4'!$P$16/'DGL 4'!$B$27)*(1-EXP(-'DGL 4'!$B$27*D485))+ ('DGL 4'!$P$17/'DGL 4'!$B$28)*(1-EXP(-'DGL 4'!$B$28*D485))</f>
        <v>9.3649739940939017E-6</v>
      </c>
      <c r="P485" s="21">
        <f>(O485+Systeme!$AA$20)/Systeme!$AA$17</f>
        <v>9.364973994093902E-17</v>
      </c>
    </row>
    <row r="486" spans="1:16" x14ac:dyDescent="0.25">
      <c r="A486" s="4">
        <f t="shared" si="15"/>
        <v>484</v>
      </c>
      <c r="D486" s="19">
        <f>A486*0.001 *Systeme!$G$4</f>
        <v>242</v>
      </c>
      <c r="F486" s="8">
        <f>('DGL 4'!$P$3/'DGL 4'!$B$26)*(1-EXP(-'DGL 4'!$B$26*D486)) + ('DGL 4'!$P$4/'DGL 4'!$B$27)*(1-EXP(-'DGL 4'!$B$27*D486))+ ('DGL 4'!$P$5/'DGL 4'!$B$28)*(1-EXP(-'DGL 4'!$B$28*D486))</f>
        <v>-9.8039308577765087</v>
      </c>
      <c r="G486" s="21">
        <f>(F486+Systeme!$C$20)/Systeme!$C$17</f>
        <v>0.98039213828444705</v>
      </c>
      <c r="I486" s="8">
        <f>('DGL 4'!$P$7/'DGL 4'!$B$26)*(1-EXP(-'DGL 4'!$B$26*D486)) + ('DGL 4'!$P$8/'DGL 4'!$B$27)*(1-EXP(-'DGL 4'!$B$27*D486))+ ('DGL 4'!$P$9/'DGL 4'!$B$28)*(1-EXP(-'DGL 4'!$B$28*D486))</f>
        <v>9.8039213751551184</v>
      </c>
      <c r="J486" s="21">
        <f>(I486+Systeme!$K$20)/Systeme!$K$17</f>
        <v>9.8039213751551189E-3</v>
      </c>
      <c r="L486" s="8">
        <f t="shared" si="14"/>
        <v>9.8039313504218748E-8</v>
      </c>
      <c r="M486" s="21">
        <f>(L486+Systeme!$S$20)/Systeme!$S$17</f>
        <v>9.803931350421875E-11</v>
      </c>
      <c r="O486" s="8">
        <f>('DGL 4'!$P$15/'DGL 4'!$B$26)*(1-EXP(-'DGL 4'!$B$26*D486)) + ('DGL 4'!$P$16/'DGL 4'!$B$27)*(1-EXP(-'DGL 4'!$B$27*D486))+ ('DGL 4'!$P$17/'DGL 4'!$B$28)*(1-EXP(-'DGL 4'!$B$28*D486))</f>
        <v>9.3845820768289603E-6</v>
      </c>
      <c r="P486" s="21">
        <f>(O486+Systeme!$AA$20)/Systeme!$AA$17</f>
        <v>9.3845820768289607E-17</v>
      </c>
    </row>
    <row r="487" spans="1:16" x14ac:dyDescent="0.25">
      <c r="A487" s="4">
        <f t="shared" si="15"/>
        <v>485</v>
      </c>
      <c r="D487" s="19">
        <f>A487*0.001 *Systeme!$G$4</f>
        <v>242.5</v>
      </c>
      <c r="F487" s="8">
        <f>('DGL 4'!$P$3/'DGL 4'!$B$26)*(1-EXP(-'DGL 4'!$B$26*D487)) + ('DGL 4'!$P$4/'DGL 4'!$B$27)*(1-EXP(-'DGL 4'!$B$27*D487))+ ('DGL 4'!$P$5/'DGL 4'!$B$28)*(1-EXP(-'DGL 4'!$B$28*D487))</f>
        <v>-9.8039308770001199</v>
      </c>
      <c r="G487" s="21">
        <f>(F487+Systeme!$C$20)/Systeme!$C$17</f>
        <v>0.98039213824599969</v>
      </c>
      <c r="I487" s="8">
        <f>('DGL 4'!$P$7/'DGL 4'!$B$26)*(1-EXP(-'DGL 4'!$B$26*D487)) + ('DGL 4'!$P$8/'DGL 4'!$B$27)*(1-EXP(-'DGL 4'!$B$27*D487))+ ('DGL 4'!$P$9/'DGL 4'!$B$28)*(1-EXP(-'DGL 4'!$B$28*D487))</f>
        <v>9.8039213747706455</v>
      </c>
      <c r="J487" s="21">
        <f>(I487+Systeme!$K$20)/Systeme!$K$17</f>
        <v>9.8039213747706452E-3</v>
      </c>
      <c r="L487" s="8">
        <f t="shared" si="14"/>
        <v>9.8039314814490626E-8</v>
      </c>
      <c r="M487" s="21">
        <f>(L487+Systeme!$S$20)/Systeme!$S$17</f>
        <v>9.8039314814490624E-11</v>
      </c>
      <c r="O487" s="8">
        <f>('DGL 4'!$P$15/'DGL 4'!$B$26)*(1-EXP(-'DGL 4'!$B$26*D487)) + ('DGL 4'!$P$16/'DGL 4'!$B$27)*(1-EXP(-'DGL 4'!$B$27*D487))+ ('DGL 4'!$P$17/'DGL 4'!$B$28)*(1-EXP(-'DGL 4'!$B$28*D487))</f>
        <v>9.404190159564019E-6</v>
      </c>
      <c r="P487" s="21">
        <f>(O487+Systeme!$AA$20)/Systeme!$AA$17</f>
        <v>9.4041901595640193E-17</v>
      </c>
    </row>
    <row r="488" spans="1:16" x14ac:dyDescent="0.25">
      <c r="A488" s="4">
        <f t="shared" si="15"/>
        <v>486</v>
      </c>
      <c r="D488" s="19">
        <f>A488*0.001 *Systeme!$G$4</f>
        <v>243</v>
      </c>
      <c r="F488" s="8">
        <f>('DGL 4'!$P$3/'DGL 4'!$B$26)*(1-EXP(-'DGL 4'!$B$26*D488)) + ('DGL 4'!$P$4/'DGL 4'!$B$27)*(1-EXP(-'DGL 4'!$B$27*D488))+ ('DGL 4'!$P$5/'DGL 4'!$B$28)*(1-EXP(-'DGL 4'!$B$28*D488))</f>
        <v>-9.803930896223731</v>
      </c>
      <c r="G488" s="21">
        <f>(F488+Systeme!$C$20)/Systeme!$C$17</f>
        <v>0.98039213820755255</v>
      </c>
      <c r="I488" s="8">
        <f>('DGL 4'!$P$7/'DGL 4'!$B$26)*(1-EXP(-'DGL 4'!$B$26*D488)) + ('DGL 4'!$P$8/'DGL 4'!$B$27)*(1-EXP(-'DGL 4'!$B$27*D488))+ ('DGL 4'!$P$9/'DGL 4'!$B$28)*(1-EXP(-'DGL 4'!$B$28*D488))</f>
        <v>9.8039213743861726</v>
      </c>
      <c r="J488" s="21">
        <f>(I488+Systeme!$K$20)/Systeme!$K$17</f>
        <v>9.8039213743861733E-3</v>
      </c>
      <c r="L488" s="8">
        <f t="shared" si="14"/>
        <v>9.8039316124764198E-8</v>
      </c>
      <c r="M488" s="21">
        <f>(L488+Systeme!$S$20)/Systeme!$S$17</f>
        <v>9.8039316124764192E-11</v>
      </c>
      <c r="O488" s="8">
        <f>('DGL 4'!$P$15/'DGL 4'!$B$26)*(1-EXP(-'DGL 4'!$B$26*D488)) + ('DGL 4'!$P$16/'DGL 4'!$B$27)*(1-EXP(-'DGL 4'!$B$27*D488))+ ('DGL 4'!$P$17/'DGL 4'!$B$28)*(1-EXP(-'DGL 4'!$B$28*D488))</f>
        <v>9.423798242299076E-6</v>
      </c>
      <c r="P488" s="21">
        <f>(O488+Systeme!$AA$20)/Systeme!$AA$17</f>
        <v>9.4237982422990755E-17</v>
      </c>
    </row>
    <row r="489" spans="1:16" x14ac:dyDescent="0.25">
      <c r="A489" s="4">
        <f t="shared" si="15"/>
        <v>487</v>
      </c>
      <c r="D489" s="19">
        <f>A489*0.001 *Systeme!$G$4</f>
        <v>243.5</v>
      </c>
      <c r="F489" s="8">
        <f>('DGL 4'!$P$3/'DGL 4'!$B$26)*(1-EXP(-'DGL 4'!$B$26*D489)) + ('DGL 4'!$P$4/'DGL 4'!$B$27)*(1-EXP(-'DGL 4'!$B$27*D489))+ ('DGL 4'!$P$5/'DGL 4'!$B$28)*(1-EXP(-'DGL 4'!$B$28*D489))</f>
        <v>-9.8039309154473422</v>
      </c>
      <c r="G489" s="21">
        <f>(F489+Systeme!$C$20)/Systeme!$C$17</f>
        <v>0.98039213816910531</v>
      </c>
      <c r="I489" s="8">
        <f>('DGL 4'!$P$7/'DGL 4'!$B$26)*(1-EXP(-'DGL 4'!$B$26*D489)) + ('DGL 4'!$P$8/'DGL 4'!$B$27)*(1-EXP(-'DGL 4'!$B$27*D489))+ ('DGL 4'!$P$9/'DGL 4'!$B$28)*(1-EXP(-'DGL 4'!$B$28*D489))</f>
        <v>9.8039213740017015</v>
      </c>
      <c r="J489" s="21">
        <f>(I489+Systeme!$K$20)/Systeme!$K$17</f>
        <v>9.8039213740017013E-3</v>
      </c>
      <c r="L489" s="8">
        <f t="shared" si="14"/>
        <v>9.8039315658679236E-8</v>
      </c>
      <c r="M489" s="21">
        <f>(L489+Systeme!$S$20)/Systeme!$S$17</f>
        <v>9.8039315658679234E-11</v>
      </c>
      <c r="O489" s="8">
        <f>('DGL 4'!$P$15/'DGL 4'!$B$26)*(1-EXP(-'DGL 4'!$B$26*D489)) + ('DGL 4'!$P$16/'DGL 4'!$B$27)*(1-EXP(-'DGL 4'!$B$27*D489))+ ('DGL 4'!$P$17/'DGL 4'!$B$28)*(1-EXP(-'DGL 4'!$B$28*D489))</f>
        <v>9.4434063250341346E-6</v>
      </c>
      <c r="P489" s="21">
        <f>(O489+Systeme!$AA$20)/Systeme!$AA$17</f>
        <v>9.4434063250341341E-17</v>
      </c>
    </row>
    <row r="490" spans="1:16" x14ac:dyDescent="0.25">
      <c r="A490" s="4">
        <f t="shared" si="15"/>
        <v>488</v>
      </c>
      <c r="D490" s="19">
        <f>A490*0.001 *Systeme!$G$4</f>
        <v>244</v>
      </c>
      <c r="F490" s="8">
        <f>('DGL 4'!$P$3/'DGL 4'!$B$26)*(1-EXP(-'DGL 4'!$B$26*D490)) + ('DGL 4'!$P$4/'DGL 4'!$B$27)*(1-EXP(-'DGL 4'!$B$27*D490))+ ('DGL 4'!$P$5/'DGL 4'!$B$28)*(1-EXP(-'DGL 4'!$B$28*D490))</f>
        <v>-9.8039309346709516</v>
      </c>
      <c r="G490" s="21">
        <f>(F490+Systeme!$C$20)/Systeme!$C$17</f>
        <v>0.98039213813065806</v>
      </c>
      <c r="I490" s="8">
        <f>('DGL 4'!$P$7/'DGL 4'!$B$26)*(1-EXP(-'DGL 4'!$B$26*D490)) + ('DGL 4'!$P$8/'DGL 4'!$B$27)*(1-EXP(-'DGL 4'!$B$27*D490))+ ('DGL 4'!$P$9/'DGL 4'!$B$28)*(1-EXP(-'DGL 4'!$B$28*D490))</f>
        <v>9.8039213736172286</v>
      </c>
      <c r="J490" s="21">
        <f>(I490+Systeme!$K$20)/Systeme!$K$17</f>
        <v>9.8039213736172293E-3</v>
      </c>
      <c r="L490" s="8">
        <f t="shared" si="14"/>
        <v>9.8039315192594275E-8</v>
      </c>
      <c r="M490" s="21">
        <f>(L490+Systeme!$S$20)/Systeme!$S$17</f>
        <v>9.8039315192594275E-11</v>
      </c>
      <c r="O490" s="8">
        <f>('DGL 4'!$P$15/'DGL 4'!$B$26)*(1-EXP(-'DGL 4'!$B$26*D490)) + ('DGL 4'!$P$16/'DGL 4'!$B$27)*(1-EXP(-'DGL 4'!$B$27*D490))+ ('DGL 4'!$P$17/'DGL 4'!$B$28)*(1-EXP(-'DGL 4'!$B$28*D490))</f>
        <v>9.4630144077691933E-6</v>
      </c>
      <c r="P490" s="21">
        <f>(O490+Systeme!$AA$20)/Systeme!$AA$17</f>
        <v>9.4630144077691928E-17</v>
      </c>
    </row>
    <row r="491" spans="1:16" x14ac:dyDescent="0.25">
      <c r="A491" s="4">
        <f t="shared" si="15"/>
        <v>489</v>
      </c>
      <c r="D491" s="19">
        <f>A491*0.001 *Systeme!$G$4</f>
        <v>244.5</v>
      </c>
      <c r="F491" s="8">
        <f>('DGL 4'!$P$3/'DGL 4'!$B$26)*(1-EXP(-'DGL 4'!$B$26*D491)) + ('DGL 4'!$P$4/'DGL 4'!$B$27)*(1-EXP(-'DGL 4'!$B$27*D491))+ ('DGL 4'!$P$5/'DGL 4'!$B$28)*(1-EXP(-'DGL 4'!$B$28*D491))</f>
        <v>-9.8039309538945627</v>
      </c>
      <c r="G491" s="21">
        <f>(F491+Systeme!$C$20)/Systeme!$C$17</f>
        <v>0.98039213809221082</v>
      </c>
      <c r="I491" s="8">
        <f>('DGL 4'!$P$7/'DGL 4'!$B$26)*(1-EXP(-'DGL 4'!$B$26*D491)) + ('DGL 4'!$P$8/'DGL 4'!$B$27)*(1-EXP(-'DGL 4'!$B$27*D491))+ ('DGL 4'!$P$9/'DGL 4'!$B$28)*(1-EXP(-'DGL 4'!$B$28*D491))</f>
        <v>9.8039213732327575</v>
      </c>
      <c r="J491" s="21">
        <f>(I491+Systeme!$K$20)/Systeme!$K$17</f>
        <v>9.8039213732327574E-3</v>
      </c>
      <c r="L491" s="8">
        <f t="shared" si="14"/>
        <v>9.8039314726511008E-8</v>
      </c>
      <c r="M491" s="21">
        <f>(L491+Systeme!$S$20)/Systeme!$S$17</f>
        <v>9.8039314726511009E-11</v>
      </c>
      <c r="O491" s="8">
        <f>('DGL 4'!$P$15/'DGL 4'!$B$26)*(1-EXP(-'DGL 4'!$B$26*D491)) + ('DGL 4'!$P$16/'DGL 4'!$B$27)*(1-EXP(-'DGL 4'!$B$27*D491))+ ('DGL 4'!$P$17/'DGL 4'!$B$28)*(1-EXP(-'DGL 4'!$B$28*D491))</f>
        <v>9.4826224905042503E-6</v>
      </c>
      <c r="P491" s="21">
        <f>(O491+Systeme!$AA$20)/Systeme!$AA$17</f>
        <v>9.4826224905042502E-17</v>
      </c>
    </row>
    <row r="492" spans="1:16" x14ac:dyDescent="0.25">
      <c r="A492" s="4">
        <f t="shared" si="15"/>
        <v>490</v>
      </c>
      <c r="D492" s="19">
        <f>A492*0.001 *Systeme!$G$4</f>
        <v>245</v>
      </c>
      <c r="F492" s="8">
        <f>('DGL 4'!$P$3/'DGL 4'!$B$26)*(1-EXP(-'DGL 4'!$B$26*D492)) + ('DGL 4'!$P$4/'DGL 4'!$B$27)*(1-EXP(-'DGL 4'!$B$27*D492))+ ('DGL 4'!$P$5/'DGL 4'!$B$28)*(1-EXP(-'DGL 4'!$B$28*D492))</f>
        <v>-9.8039309731181739</v>
      </c>
      <c r="G492" s="21">
        <f>(F492+Systeme!$C$20)/Systeme!$C$17</f>
        <v>0.98039213805376368</v>
      </c>
      <c r="I492" s="8">
        <f>('DGL 4'!$P$7/'DGL 4'!$B$26)*(1-EXP(-'DGL 4'!$B$26*D492)) + ('DGL 4'!$P$8/'DGL 4'!$B$27)*(1-EXP(-'DGL 4'!$B$27*D492))+ ('DGL 4'!$P$9/'DGL 4'!$B$28)*(1-EXP(-'DGL 4'!$B$28*D492))</f>
        <v>9.8039213728482846</v>
      </c>
      <c r="J492" s="21">
        <f>(I492+Systeme!$K$20)/Systeme!$K$17</f>
        <v>9.8039213728482854E-3</v>
      </c>
      <c r="L492" s="8">
        <f t="shared" si="14"/>
        <v>9.8039316036782886E-8</v>
      </c>
      <c r="M492" s="21">
        <f>(L492+Systeme!$S$20)/Systeme!$S$17</f>
        <v>9.8039316036782884E-11</v>
      </c>
      <c r="O492" s="8">
        <f>('DGL 4'!$P$15/'DGL 4'!$B$26)*(1-EXP(-'DGL 4'!$B$26*D492)) + ('DGL 4'!$P$16/'DGL 4'!$B$27)*(1-EXP(-'DGL 4'!$B$27*D492))+ ('DGL 4'!$P$17/'DGL 4'!$B$28)*(1-EXP(-'DGL 4'!$B$28*D492))</f>
        <v>9.5022305732393089E-6</v>
      </c>
      <c r="P492" s="21">
        <f>(O492+Systeme!$AA$20)/Systeme!$AA$17</f>
        <v>9.5022305732393088E-17</v>
      </c>
    </row>
    <row r="493" spans="1:16" x14ac:dyDescent="0.25">
      <c r="A493" s="4">
        <f t="shared" si="15"/>
        <v>491</v>
      </c>
      <c r="D493" s="19">
        <f>A493*0.001 *Systeme!$G$4</f>
        <v>245.5</v>
      </c>
      <c r="F493" s="8">
        <f>('DGL 4'!$P$3/'DGL 4'!$B$26)*(1-EXP(-'DGL 4'!$B$26*D493)) + ('DGL 4'!$P$4/'DGL 4'!$B$27)*(1-EXP(-'DGL 4'!$B$27*D493))+ ('DGL 4'!$P$5/'DGL 4'!$B$28)*(1-EXP(-'DGL 4'!$B$28*D493))</f>
        <v>-9.803930992341785</v>
      </c>
      <c r="G493" s="21">
        <f>(F493+Systeme!$C$20)/Systeme!$C$17</f>
        <v>0.98039213801531644</v>
      </c>
      <c r="I493" s="8">
        <f>('DGL 4'!$P$7/'DGL 4'!$B$26)*(1-EXP(-'DGL 4'!$B$26*D493)) + ('DGL 4'!$P$8/'DGL 4'!$B$27)*(1-EXP(-'DGL 4'!$B$27*D493))+ ('DGL 4'!$P$9/'DGL 4'!$B$28)*(1-EXP(-'DGL 4'!$B$28*D493))</f>
        <v>9.8039213724638117</v>
      </c>
      <c r="J493" s="21">
        <f>(I493+Systeme!$K$20)/Systeme!$K$17</f>
        <v>9.8039213724638117E-3</v>
      </c>
      <c r="L493" s="8">
        <f t="shared" si="14"/>
        <v>9.8039317347054764E-8</v>
      </c>
      <c r="M493" s="21">
        <f>(L493+Systeme!$S$20)/Systeme!$S$17</f>
        <v>9.8039317347054759E-11</v>
      </c>
      <c r="O493" s="8">
        <f>('DGL 4'!$P$15/'DGL 4'!$B$26)*(1-EXP(-'DGL 4'!$B$26*D493)) + ('DGL 4'!$P$16/'DGL 4'!$B$27)*(1-EXP(-'DGL 4'!$B$27*D493))+ ('DGL 4'!$P$17/'DGL 4'!$B$28)*(1-EXP(-'DGL 4'!$B$28*D493))</f>
        <v>9.5218386559743676E-6</v>
      </c>
      <c r="P493" s="21">
        <f>(O493+Systeme!$AA$20)/Systeme!$AA$17</f>
        <v>9.5218386559743675E-17</v>
      </c>
    </row>
    <row r="494" spans="1:16" x14ac:dyDescent="0.25">
      <c r="A494" s="4">
        <f t="shared" si="15"/>
        <v>492</v>
      </c>
      <c r="D494" s="19">
        <f>A494*0.001 *Systeme!$G$4</f>
        <v>246</v>
      </c>
      <c r="F494" s="8">
        <f>('DGL 4'!$P$3/'DGL 4'!$B$26)*(1-EXP(-'DGL 4'!$B$26*D494)) + ('DGL 4'!$P$4/'DGL 4'!$B$27)*(1-EXP(-'DGL 4'!$B$27*D494))+ ('DGL 4'!$P$5/'DGL 4'!$B$28)*(1-EXP(-'DGL 4'!$B$28*D494))</f>
        <v>-9.8039310115653961</v>
      </c>
      <c r="G494" s="21">
        <f>(F494+Systeme!$C$20)/Systeme!$C$17</f>
        <v>0.98039213797686919</v>
      </c>
      <c r="I494" s="8">
        <f>('DGL 4'!$P$7/'DGL 4'!$B$26)*(1-EXP(-'DGL 4'!$B$26*D494)) + ('DGL 4'!$P$8/'DGL 4'!$B$27)*(1-EXP(-'DGL 4'!$B$27*D494))+ ('DGL 4'!$P$9/'DGL 4'!$B$28)*(1-EXP(-'DGL 4'!$B$28*D494))</f>
        <v>9.8039213720793406</v>
      </c>
      <c r="J494" s="21">
        <f>(I494+Systeme!$K$20)/Systeme!$K$17</f>
        <v>9.8039213720793397E-3</v>
      </c>
      <c r="L494" s="8">
        <f t="shared" si="14"/>
        <v>9.8039316880971496E-8</v>
      </c>
      <c r="M494" s="21">
        <f>(L494+Systeme!$S$20)/Systeme!$S$17</f>
        <v>9.8039316880971493E-11</v>
      </c>
      <c r="O494" s="8">
        <f>('DGL 4'!$P$15/'DGL 4'!$B$26)*(1-EXP(-'DGL 4'!$B$26*D494)) + ('DGL 4'!$P$16/'DGL 4'!$B$27)*(1-EXP(-'DGL 4'!$B$27*D494))+ ('DGL 4'!$P$17/'DGL 4'!$B$28)*(1-EXP(-'DGL 4'!$B$28*D494))</f>
        <v>9.5414467387094246E-6</v>
      </c>
      <c r="P494" s="21">
        <f>(O494+Systeme!$AA$20)/Systeme!$AA$17</f>
        <v>9.5414467387094249E-17</v>
      </c>
    </row>
    <row r="495" spans="1:16" x14ac:dyDescent="0.25">
      <c r="A495" s="4">
        <f t="shared" si="15"/>
        <v>493</v>
      </c>
      <c r="D495" s="19">
        <f>A495*0.001 *Systeme!$G$4</f>
        <v>246.5</v>
      </c>
      <c r="F495" s="8">
        <f>('DGL 4'!$P$3/'DGL 4'!$B$26)*(1-EXP(-'DGL 4'!$B$26*D495)) + ('DGL 4'!$P$4/'DGL 4'!$B$27)*(1-EXP(-'DGL 4'!$B$27*D495))+ ('DGL 4'!$P$5/'DGL 4'!$B$28)*(1-EXP(-'DGL 4'!$B$28*D495))</f>
        <v>-9.8039310307890055</v>
      </c>
      <c r="G495" s="21">
        <f>(F495+Systeme!$C$20)/Systeme!$C$17</f>
        <v>0.98039213793842206</v>
      </c>
      <c r="I495" s="8">
        <f>('DGL 4'!$P$7/'DGL 4'!$B$26)*(1-EXP(-'DGL 4'!$B$26*D495)) + ('DGL 4'!$P$8/'DGL 4'!$B$27)*(1-EXP(-'DGL 4'!$B$27*D495))+ ('DGL 4'!$P$9/'DGL 4'!$B$28)*(1-EXP(-'DGL 4'!$B$28*D495))</f>
        <v>9.8039213716948677</v>
      </c>
      <c r="J495" s="21">
        <f>(I495+Systeme!$K$20)/Systeme!$K$17</f>
        <v>9.8039213716948678E-3</v>
      </c>
      <c r="L495" s="8">
        <f t="shared" si="14"/>
        <v>9.8039316414886535E-8</v>
      </c>
      <c r="M495" s="21">
        <f>(L495+Systeme!$S$20)/Systeme!$S$17</f>
        <v>9.8039316414886535E-11</v>
      </c>
      <c r="O495" s="8">
        <f>('DGL 4'!$P$15/'DGL 4'!$B$26)*(1-EXP(-'DGL 4'!$B$26*D495)) + ('DGL 4'!$P$16/'DGL 4'!$B$27)*(1-EXP(-'DGL 4'!$B$27*D495))+ ('DGL 4'!$P$17/'DGL 4'!$B$28)*(1-EXP(-'DGL 4'!$B$28*D495))</f>
        <v>9.5610548214444832E-6</v>
      </c>
      <c r="P495" s="21">
        <f>(O495+Systeme!$AA$20)/Systeme!$AA$17</f>
        <v>9.5610548214444835E-17</v>
      </c>
    </row>
    <row r="496" spans="1:16" x14ac:dyDescent="0.25">
      <c r="A496" s="4">
        <f t="shared" si="15"/>
        <v>494</v>
      </c>
      <c r="D496" s="19">
        <f>A496*0.001 *Systeme!$G$4</f>
        <v>247</v>
      </c>
      <c r="F496" s="8">
        <f>('DGL 4'!$P$3/'DGL 4'!$B$26)*(1-EXP(-'DGL 4'!$B$26*D496)) + ('DGL 4'!$P$4/'DGL 4'!$B$27)*(1-EXP(-'DGL 4'!$B$27*D496))+ ('DGL 4'!$P$5/'DGL 4'!$B$28)*(1-EXP(-'DGL 4'!$B$28*D496))</f>
        <v>-9.8039310500126167</v>
      </c>
      <c r="G496" s="21">
        <f>(F496+Systeme!$C$20)/Systeme!$C$17</f>
        <v>0.9803921378999747</v>
      </c>
      <c r="I496" s="8">
        <f>('DGL 4'!$P$7/'DGL 4'!$B$26)*(1-EXP(-'DGL 4'!$B$26*D496)) + ('DGL 4'!$P$8/'DGL 4'!$B$27)*(1-EXP(-'DGL 4'!$B$27*D496))+ ('DGL 4'!$P$9/'DGL 4'!$B$28)*(1-EXP(-'DGL 4'!$B$28*D496))</f>
        <v>9.8039213713103948</v>
      </c>
      <c r="J496" s="21">
        <f>(I496+Systeme!$K$20)/Systeme!$K$17</f>
        <v>9.8039213713103941E-3</v>
      </c>
      <c r="L496" s="8">
        <f t="shared" si="14"/>
        <v>9.8039317725160107E-8</v>
      </c>
      <c r="M496" s="21">
        <f>(L496+Systeme!$S$20)/Systeme!$S$17</f>
        <v>9.8039317725160102E-11</v>
      </c>
      <c r="O496" s="8">
        <f>('DGL 4'!$P$15/'DGL 4'!$B$26)*(1-EXP(-'DGL 4'!$B$26*D496)) + ('DGL 4'!$P$16/'DGL 4'!$B$27)*(1-EXP(-'DGL 4'!$B$27*D496))+ ('DGL 4'!$P$17/'DGL 4'!$B$28)*(1-EXP(-'DGL 4'!$B$28*D496))</f>
        <v>9.5806629041795402E-6</v>
      </c>
      <c r="P496" s="21">
        <f>(O496+Systeme!$AA$20)/Systeme!$AA$17</f>
        <v>9.5806629041795397E-17</v>
      </c>
    </row>
    <row r="497" spans="1:16" x14ac:dyDescent="0.25">
      <c r="A497" s="4">
        <f t="shared" si="15"/>
        <v>495</v>
      </c>
      <c r="D497" s="19">
        <f>A497*0.001 *Systeme!$G$4</f>
        <v>247.5</v>
      </c>
      <c r="F497" s="8">
        <f>('DGL 4'!$P$3/'DGL 4'!$B$26)*(1-EXP(-'DGL 4'!$B$26*D497)) + ('DGL 4'!$P$4/'DGL 4'!$B$27)*(1-EXP(-'DGL 4'!$B$27*D497))+ ('DGL 4'!$P$5/'DGL 4'!$B$28)*(1-EXP(-'DGL 4'!$B$28*D497))</f>
        <v>-9.8039310692362278</v>
      </c>
      <c r="G497" s="21">
        <f>(F497+Systeme!$C$20)/Systeme!$C$17</f>
        <v>0.98039213786152757</v>
      </c>
      <c r="I497" s="8">
        <f>('DGL 4'!$P$7/'DGL 4'!$B$26)*(1-EXP(-'DGL 4'!$B$26*D497)) + ('DGL 4'!$P$8/'DGL 4'!$B$27)*(1-EXP(-'DGL 4'!$B$27*D497))+ ('DGL 4'!$P$9/'DGL 4'!$B$28)*(1-EXP(-'DGL 4'!$B$28*D497))</f>
        <v>9.8039213709259236</v>
      </c>
      <c r="J497" s="21">
        <f>(I497+Systeme!$K$20)/Systeme!$K$17</f>
        <v>9.8039213709259238E-3</v>
      </c>
      <c r="L497" s="8">
        <f t="shared" si="14"/>
        <v>9.8039317259075145E-8</v>
      </c>
      <c r="M497" s="21">
        <f>(L497+Systeme!$S$20)/Systeme!$S$17</f>
        <v>9.8039317259075144E-11</v>
      </c>
      <c r="O497" s="8">
        <f>('DGL 4'!$P$15/'DGL 4'!$B$26)*(1-EXP(-'DGL 4'!$B$26*D497)) + ('DGL 4'!$P$16/'DGL 4'!$B$27)*(1-EXP(-'DGL 4'!$B$27*D497))+ ('DGL 4'!$P$17/'DGL 4'!$B$28)*(1-EXP(-'DGL 4'!$B$28*D497))</f>
        <v>9.6002709869145989E-6</v>
      </c>
      <c r="P497" s="21">
        <f>(O497+Systeme!$AA$20)/Systeme!$AA$17</f>
        <v>9.6002709869145984E-17</v>
      </c>
    </row>
    <row r="498" spans="1:16" x14ac:dyDescent="0.25">
      <c r="A498" s="4">
        <f t="shared" si="15"/>
        <v>496</v>
      </c>
      <c r="D498" s="19">
        <f>A498*0.001 *Systeme!$G$4</f>
        <v>248</v>
      </c>
      <c r="F498" s="8">
        <f>('DGL 4'!$P$3/'DGL 4'!$B$26)*(1-EXP(-'DGL 4'!$B$26*D498)) + ('DGL 4'!$P$4/'DGL 4'!$B$27)*(1-EXP(-'DGL 4'!$B$27*D498))+ ('DGL 4'!$P$5/'DGL 4'!$B$28)*(1-EXP(-'DGL 4'!$B$28*D498))</f>
        <v>-9.803931088459839</v>
      </c>
      <c r="G498" s="21">
        <f>(F498+Systeme!$C$20)/Systeme!$C$17</f>
        <v>0.98039213782308032</v>
      </c>
      <c r="I498" s="8">
        <f>('DGL 4'!$P$7/'DGL 4'!$B$26)*(1-EXP(-'DGL 4'!$B$26*D498)) + ('DGL 4'!$P$8/'DGL 4'!$B$27)*(1-EXP(-'DGL 4'!$B$27*D498))+ ('DGL 4'!$P$9/'DGL 4'!$B$28)*(1-EXP(-'DGL 4'!$B$28*D498))</f>
        <v>9.8039213705414507</v>
      </c>
      <c r="J498" s="21">
        <f>(I498+Systeme!$K$20)/Systeme!$K$17</f>
        <v>9.8039213705414501E-3</v>
      </c>
      <c r="L498" s="8">
        <f t="shared" si="14"/>
        <v>9.8039318569347023E-8</v>
      </c>
      <c r="M498" s="21">
        <f>(L498+Systeme!$S$20)/Systeme!$S$17</f>
        <v>9.8039318569347019E-11</v>
      </c>
      <c r="O498" s="8">
        <f>('DGL 4'!$P$15/'DGL 4'!$B$26)*(1-EXP(-'DGL 4'!$B$26*D498)) + ('DGL 4'!$P$16/'DGL 4'!$B$27)*(1-EXP(-'DGL 4'!$B$27*D498))+ ('DGL 4'!$P$17/'DGL 4'!$B$28)*(1-EXP(-'DGL 4'!$B$28*D498))</f>
        <v>9.6198790696496575E-6</v>
      </c>
      <c r="P498" s="21">
        <f>(O498+Systeme!$AA$20)/Systeme!$AA$17</f>
        <v>9.619879069649657E-17</v>
      </c>
    </row>
    <row r="499" spans="1:16" x14ac:dyDescent="0.25">
      <c r="A499" s="4">
        <f t="shared" si="15"/>
        <v>497</v>
      </c>
      <c r="D499" s="19">
        <f>A499*0.001 *Systeme!$G$4</f>
        <v>248.5</v>
      </c>
      <c r="F499" s="8">
        <f>('DGL 4'!$P$3/'DGL 4'!$B$26)*(1-EXP(-'DGL 4'!$B$26*D499)) + ('DGL 4'!$P$4/'DGL 4'!$B$27)*(1-EXP(-'DGL 4'!$B$27*D499))+ ('DGL 4'!$P$5/'DGL 4'!$B$28)*(1-EXP(-'DGL 4'!$B$28*D499))</f>
        <v>-9.8039311076834483</v>
      </c>
      <c r="G499" s="21">
        <f>(F499+Systeme!$C$20)/Systeme!$C$17</f>
        <v>0.98039213778463308</v>
      </c>
      <c r="I499" s="8">
        <f>('DGL 4'!$P$7/'DGL 4'!$B$26)*(1-EXP(-'DGL 4'!$B$26*D499)) + ('DGL 4'!$P$8/'DGL 4'!$B$27)*(1-EXP(-'DGL 4'!$B$27*D499))+ ('DGL 4'!$P$9/'DGL 4'!$B$28)*(1-EXP(-'DGL 4'!$B$28*D499))</f>
        <v>9.8039213701569796</v>
      </c>
      <c r="J499" s="21">
        <f>(I499+Systeme!$K$20)/Systeme!$K$17</f>
        <v>9.8039213701569799E-3</v>
      </c>
      <c r="L499" s="8">
        <f t="shared" si="14"/>
        <v>9.8039316326906917E-8</v>
      </c>
      <c r="M499" s="21">
        <f>(L499+Systeme!$S$20)/Systeme!$S$17</f>
        <v>9.803931632690692E-11</v>
      </c>
      <c r="O499" s="8">
        <f>('DGL 4'!$P$15/'DGL 4'!$B$26)*(1-EXP(-'DGL 4'!$B$26*D499)) + ('DGL 4'!$P$16/'DGL 4'!$B$27)*(1-EXP(-'DGL 4'!$B$27*D499))+ ('DGL 4'!$P$17/'DGL 4'!$B$28)*(1-EXP(-'DGL 4'!$B$28*D499))</f>
        <v>9.6394871523847145E-6</v>
      </c>
      <c r="P499" s="21">
        <f>(O499+Systeme!$AA$20)/Systeme!$AA$17</f>
        <v>9.6394871523847144E-17</v>
      </c>
    </row>
    <row r="500" spans="1:16" x14ac:dyDescent="0.25">
      <c r="A500" s="4">
        <f t="shared" si="15"/>
        <v>498</v>
      </c>
      <c r="D500" s="19">
        <f>A500*0.001 *Systeme!$G$4</f>
        <v>249</v>
      </c>
      <c r="F500" s="8">
        <f>('DGL 4'!$P$3/'DGL 4'!$B$26)*(1-EXP(-'DGL 4'!$B$26*D500)) + ('DGL 4'!$P$4/'DGL 4'!$B$27)*(1-EXP(-'DGL 4'!$B$27*D500))+ ('DGL 4'!$P$5/'DGL 4'!$B$28)*(1-EXP(-'DGL 4'!$B$28*D500))</f>
        <v>-9.8039311269070595</v>
      </c>
      <c r="G500" s="21">
        <f>(F500+Systeme!$C$20)/Systeme!$C$17</f>
        <v>0.98039213774618583</v>
      </c>
      <c r="I500" s="8">
        <f>('DGL 4'!$P$7/'DGL 4'!$B$26)*(1-EXP(-'DGL 4'!$B$26*D500)) + ('DGL 4'!$P$8/'DGL 4'!$B$27)*(1-EXP(-'DGL 4'!$B$27*D500))+ ('DGL 4'!$P$9/'DGL 4'!$B$28)*(1-EXP(-'DGL 4'!$B$28*D500))</f>
        <v>9.8039213697725067</v>
      </c>
      <c r="J500" s="21">
        <f>(I500+Systeme!$K$20)/Systeme!$K$17</f>
        <v>9.8039213697725062E-3</v>
      </c>
      <c r="L500" s="8">
        <f t="shared" si="14"/>
        <v>9.8039317637178795E-8</v>
      </c>
      <c r="M500" s="21">
        <f>(L500+Systeme!$S$20)/Systeme!$S$17</f>
        <v>9.8039317637178794E-11</v>
      </c>
      <c r="O500" s="8">
        <f>('DGL 4'!$P$15/'DGL 4'!$B$26)*(1-EXP(-'DGL 4'!$B$26*D500)) + ('DGL 4'!$P$16/'DGL 4'!$B$27)*(1-EXP(-'DGL 4'!$B$27*D500))+ ('DGL 4'!$P$17/'DGL 4'!$B$28)*(1-EXP(-'DGL 4'!$B$28*D500))</f>
        <v>9.6590952351197732E-6</v>
      </c>
      <c r="P500" s="21">
        <f>(O500+Systeme!$AA$20)/Systeme!$AA$17</f>
        <v>9.6590952351197731E-17</v>
      </c>
    </row>
    <row r="501" spans="1:16" x14ac:dyDescent="0.25">
      <c r="A501" s="4">
        <f t="shared" si="15"/>
        <v>499</v>
      </c>
      <c r="D501" s="19">
        <f>A501*0.001 *Systeme!$G$4</f>
        <v>249.5</v>
      </c>
      <c r="F501" s="8">
        <f>('DGL 4'!$P$3/'DGL 4'!$B$26)*(1-EXP(-'DGL 4'!$B$26*D501)) + ('DGL 4'!$P$4/'DGL 4'!$B$27)*(1-EXP(-'DGL 4'!$B$27*D501))+ ('DGL 4'!$P$5/'DGL 4'!$B$28)*(1-EXP(-'DGL 4'!$B$28*D501))</f>
        <v>-9.8039311461306706</v>
      </c>
      <c r="G501" s="21">
        <f>(F501+Systeme!$C$20)/Systeme!$C$17</f>
        <v>0.9803921377077387</v>
      </c>
      <c r="I501" s="8">
        <f>('DGL 4'!$P$7/'DGL 4'!$B$26)*(1-EXP(-'DGL 4'!$B$26*D501)) + ('DGL 4'!$P$8/'DGL 4'!$B$27)*(1-EXP(-'DGL 4'!$B$27*D501))+ ('DGL 4'!$P$9/'DGL 4'!$B$28)*(1-EXP(-'DGL 4'!$B$28*D501))</f>
        <v>9.8039213693880338</v>
      </c>
      <c r="J501" s="21">
        <f>(I501+Systeme!$K$20)/Systeme!$K$17</f>
        <v>9.8039213693880342E-3</v>
      </c>
      <c r="L501" s="8">
        <f t="shared" si="14"/>
        <v>9.8039318947450673E-8</v>
      </c>
      <c r="M501" s="21">
        <f>(L501+Systeme!$S$20)/Systeme!$S$17</f>
        <v>9.8039318947450669E-11</v>
      </c>
      <c r="O501" s="8">
        <f>('DGL 4'!$P$15/'DGL 4'!$B$26)*(1-EXP(-'DGL 4'!$B$26*D501)) + ('DGL 4'!$P$16/'DGL 4'!$B$27)*(1-EXP(-'DGL 4'!$B$27*D501))+ ('DGL 4'!$P$17/'DGL 4'!$B$28)*(1-EXP(-'DGL 4'!$B$28*D501))</f>
        <v>9.6787033178548318E-6</v>
      </c>
      <c r="P501" s="21">
        <f>(O501+Systeme!$AA$20)/Systeme!$AA$17</f>
        <v>9.6787033178548317E-17</v>
      </c>
    </row>
    <row r="502" spans="1:16" x14ac:dyDescent="0.25">
      <c r="A502" s="4">
        <f t="shared" si="15"/>
        <v>500</v>
      </c>
      <c r="D502" s="19">
        <f>A502*0.001 *Systeme!$G$4</f>
        <v>250</v>
      </c>
      <c r="F502" s="8">
        <f>('DGL 4'!$P$3/'DGL 4'!$B$26)*(1-EXP(-'DGL 4'!$B$26*D502)) + ('DGL 4'!$P$4/'DGL 4'!$B$27)*(1-EXP(-'DGL 4'!$B$27*D502))+ ('DGL 4'!$P$5/'DGL 4'!$B$28)*(1-EXP(-'DGL 4'!$B$28*D502))</f>
        <v>-9.8039311653542818</v>
      </c>
      <c r="G502" s="21">
        <f>(F502+Systeme!$C$20)/Systeme!$C$17</f>
        <v>0.98039213766929145</v>
      </c>
      <c r="I502" s="8">
        <f>('DGL 4'!$P$7/'DGL 4'!$B$26)*(1-EXP(-'DGL 4'!$B$26*D502)) + ('DGL 4'!$P$8/'DGL 4'!$B$27)*(1-EXP(-'DGL 4'!$B$27*D502))+ ('DGL 4'!$P$9/'DGL 4'!$B$28)*(1-EXP(-'DGL 4'!$B$28*D502))</f>
        <v>9.8039213690035627</v>
      </c>
      <c r="J502" s="21">
        <f>(I502+Systeme!$K$20)/Systeme!$K$17</f>
        <v>9.8039213690035622E-3</v>
      </c>
      <c r="L502" s="8">
        <f t="shared" si="14"/>
        <v>9.8039318481367405E-8</v>
      </c>
      <c r="M502" s="21">
        <f>(L502+Systeme!$S$20)/Systeme!$S$17</f>
        <v>9.8039318481367404E-11</v>
      </c>
      <c r="O502" s="8">
        <f>('DGL 4'!$P$15/'DGL 4'!$B$26)*(1-EXP(-'DGL 4'!$B$26*D502)) + ('DGL 4'!$P$16/'DGL 4'!$B$27)*(1-EXP(-'DGL 4'!$B$27*D502))+ ('DGL 4'!$P$17/'DGL 4'!$B$28)*(1-EXP(-'DGL 4'!$B$28*D502))</f>
        <v>9.6983114005898888E-6</v>
      </c>
      <c r="P502" s="21">
        <f>(O502+Systeme!$AA$20)/Systeme!$AA$17</f>
        <v>9.6983114005898891E-17</v>
      </c>
    </row>
    <row r="503" spans="1:16" x14ac:dyDescent="0.25">
      <c r="A503" s="4">
        <f t="shared" si="15"/>
        <v>501</v>
      </c>
      <c r="D503" s="19">
        <f>A503*0.001 *Systeme!$G$4</f>
        <v>250.5</v>
      </c>
      <c r="F503" s="8">
        <f>('DGL 4'!$P$3/'DGL 4'!$B$26)*(1-EXP(-'DGL 4'!$B$26*D503)) + ('DGL 4'!$P$4/'DGL 4'!$B$27)*(1-EXP(-'DGL 4'!$B$27*D503))+ ('DGL 4'!$P$5/'DGL 4'!$B$28)*(1-EXP(-'DGL 4'!$B$28*D503))</f>
        <v>-9.8039311845778911</v>
      </c>
      <c r="G503" s="21">
        <f>(F503+Systeme!$C$20)/Systeme!$C$17</f>
        <v>0.98039213763084421</v>
      </c>
      <c r="I503" s="8">
        <f>('DGL 4'!$P$7/'DGL 4'!$B$26)*(1-EXP(-'DGL 4'!$B$26*D503)) + ('DGL 4'!$P$8/'DGL 4'!$B$27)*(1-EXP(-'DGL 4'!$B$27*D503))+ ('DGL 4'!$P$9/'DGL 4'!$B$28)*(1-EXP(-'DGL 4'!$B$28*D503))</f>
        <v>9.8039213686190898</v>
      </c>
      <c r="J503" s="21">
        <f>(I503+Systeme!$K$20)/Systeme!$K$17</f>
        <v>9.8039213686190903E-3</v>
      </c>
      <c r="L503" s="8">
        <f t="shared" si="14"/>
        <v>9.8039318015282444E-8</v>
      </c>
      <c r="M503" s="21">
        <f>(L503+Systeme!$S$20)/Systeme!$S$17</f>
        <v>9.8039318015282445E-11</v>
      </c>
      <c r="O503" s="8">
        <f>('DGL 4'!$P$15/'DGL 4'!$B$26)*(1-EXP(-'DGL 4'!$B$26*D503)) + ('DGL 4'!$P$16/'DGL 4'!$B$27)*(1-EXP(-'DGL 4'!$B$27*D503))+ ('DGL 4'!$P$17/'DGL 4'!$B$28)*(1-EXP(-'DGL 4'!$B$28*D503))</f>
        <v>9.7179194833249475E-6</v>
      </c>
      <c r="P503" s="21">
        <f>(O503+Systeme!$AA$20)/Systeme!$AA$17</f>
        <v>9.7179194833249478E-17</v>
      </c>
    </row>
    <row r="504" spans="1:16" x14ac:dyDescent="0.25">
      <c r="A504" s="4">
        <f t="shared" si="15"/>
        <v>502</v>
      </c>
      <c r="D504" s="19">
        <f>A504*0.001 *Systeme!$G$4</f>
        <v>251</v>
      </c>
      <c r="F504" s="8">
        <f>('DGL 4'!$P$3/'DGL 4'!$B$26)*(1-EXP(-'DGL 4'!$B$26*D504)) + ('DGL 4'!$P$4/'DGL 4'!$B$27)*(1-EXP(-'DGL 4'!$B$27*D504))+ ('DGL 4'!$P$5/'DGL 4'!$B$28)*(1-EXP(-'DGL 4'!$B$28*D504))</f>
        <v>-9.8039312038015023</v>
      </c>
      <c r="G504" s="21">
        <f>(F504+Systeme!$C$20)/Systeme!$C$17</f>
        <v>0.98039213759239707</v>
      </c>
      <c r="I504" s="8">
        <f>('DGL 4'!$P$7/'DGL 4'!$B$26)*(1-EXP(-'DGL 4'!$B$26*D504)) + ('DGL 4'!$P$8/'DGL 4'!$B$27)*(1-EXP(-'DGL 4'!$B$27*D504))+ ('DGL 4'!$P$9/'DGL 4'!$B$28)*(1-EXP(-'DGL 4'!$B$28*D504))</f>
        <v>9.8039213682346187</v>
      </c>
      <c r="J504" s="21">
        <f>(I504+Systeme!$K$20)/Systeme!$K$17</f>
        <v>9.8039213682346183E-3</v>
      </c>
      <c r="L504" s="8">
        <f t="shared" si="14"/>
        <v>9.8039317549197482E-8</v>
      </c>
      <c r="M504" s="21">
        <f>(L504+Systeme!$S$20)/Systeme!$S$17</f>
        <v>9.8039317549197486E-11</v>
      </c>
      <c r="O504" s="8">
        <f>('DGL 4'!$P$15/'DGL 4'!$B$26)*(1-EXP(-'DGL 4'!$B$26*D504)) + ('DGL 4'!$P$16/'DGL 4'!$B$27)*(1-EXP(-'DGL 4'!$B$27*D504))+ ('DGL 4'!$P$17/'DGL 4'!$B$28)*(1-EXP(-'DGL 4'!$B$28*D504))</f>
        <v>9.7375275660600061E-6</v>
      </c>
      <c r="P504" s="21">
        <f>(O504+Systeme!$AA$20)/Systeme!$AA$17</f>
        <v>9.7375275660600064E-17</v>
      </c>
    </row>
    <row r="505" spans="1:16" x14ac:dyDescent="0.25">
      <c r="A505" s="4">
        <f t="shared" si="15"/>
        <v>503</v>
      </c>
      <c r="D505" s="19">
        <f>A505*0.001 *Systeme!$G$4</f>
        <v>251.5</v>
      </c>
      <c r="F505" s="8">
        <f>('DGL 4'!$P$3/'DGL 4'!$B$26)*(1-EXP(-'DGL 4'!$B$26*D505)) + ('DGL 4'!$P$4/'DGL 4'!$B$27)*(1-EXP(-'DGL 4'!$B$27*D505))+ ('DGL 4'!$P$5/'DGL 4'!$B$28)*(1-EXP(-'DGL 4'!$B$28*D505))</f>
        <v>-9.8039312230251134</v>
      </c>
      <c r="G505" s="21">
        <f>(F505+Systeme!$C$20)/Systeme!$C$17</f>
        <v>0.98039213755394972</v>
      </c>
      <c r="I505" s="8">
        <f>('DGL 4'!$P$7/'DGL 4'!$B$26)*(1-EXP(-'DGL 4'!$B$26*D505)) + ('DGL 4'!$P$8/'DGL 4'!$B$27)*(1-EXP(-'DGL 4'!$B$27*D505))+ ('DGL 4'!$P$9/'DGL 4'!$B$28)*(1-EXP(-'DGL 4'!$B$28*D505))</f>
        <v>9.8039213678501458</v>
      </c>
      <c r="J505" s="21">
        <f>(I505+Systeme!$K$20)/Systeme!$K$17</f>
        <v>9.8039213678501463E-3</v>
      </c>
      <c r="L505" s="8">
        <f t="shared" si="14"/>
        <v>9.8039318859471054E-8</v>
      </c>
      <c r="M505" s="21">
        <f>(L505+Systeme!$S$20)/Systeme!$S$17</f>
        <v>9.8039318859471054E-11</v>
      </c>
      <c r="O505" s="8">
        <f>('DGL 4'!$P$15/'DGL 4'!$B$26)*(1-EXP(-'DGL 4'!$B$26*D505)) + ('DGL 4'!$P$16/'DGL 4'!$B$27)*(1-EXP(-'DGL 4'!$B$27*D505))+ ('DGL 4'!$P$17/'DGL 4'!$B$28)*(1-EXP(-'DGL 4'!$B$28*D505))</f>
        <v>9.7571356487950631E-6</v>
      </c>
      <c r="P505" s="21">
        <f>(O505+Systeme!$AA$20)/Systeme!$AA$17</f>
        <v>9.7571356487950626E-17</v>
      </c>
    </row>
    <row r="506" spans="1:16" x14ac:dyDescent="0.25">
      <c r="A506" s="4">
        <f t="shared" si="15"/>
        <v>504</v>
      </c>
      <c r="D506" s="19">
        <f>A506*0.001 *Systeme!$G$4</f>
        <v>252</v>
      </c>
      <c r="F506" s="8">
        <f>('DGL 4'!$P$3/'DGL 4'!$B$26)*(1-EXP(-'DGL 4'!$B$26*D506)) + ('DGL 4'!$P$4/'DGL 4'!$B$27)*(1-EXP(-'DGL 4'!$B$27*D506))+ ('DGL 4'!$P$5/'DGL 4'!$B$28)*(1-EXP(-'DGL 4'!$B$28*D506))</f>
        <v>-9.8039312422487246</v>
      </c>
      <c r="G506" s="21">
        <f>(F506+Systeme!$C$20)/Systeme!$C$17</f>
        <v>0.98039213751550258</v>
      </c>
      <c r="I506" s="8">
        <f>('DGL 4'!$P$7/'DGL 4'!$B$26)*(1-EXP(-'DGL 4'!$B$26*D506)) + ('DGL 4'!$P$8/'DGL 4'!$B$27)*(1-EXP(-'DGL 4'!$B$27*D506))+ ('DGL 4'!$P$9/'DGL 4'!$B$28)*(1-EXP(-'DGL 4'!$B$28*D506))</f>
        <v>9.8039213674656729</v>
      </c>
      <c r="J506" s="21">
        <f>(I506+Systeme!$K$20)/Systeme!$K$17</f>
        <v>9.8039213674656726E-3</v>
      </c>
      <c r="L506" s="8">
        <f t="shared" si="14"/>
        <v>9.8039320169742932E-8</v>
      </c>
      <c r="M506" s="21">
        <f>(L506+Systeme!$S$20)/Systeme!$S$17</f>
        <v>9.8039320169742929E-11</v>
      </c>
      <c r="O506" s="8">
        <f>('DGL 4'!$P$15/'DGL 4'!$B$26)*(1-EXP(-'DGL 4'!$B$26*D506)) + ('DGL 4'!$P$16/'DGL 4'!$B$27)*(1-EXP(-'DGL 4'!$B$27*D506))+ ('DGL 4'!$P$17/'DGL 4'!$B$28)*(1-EXP(-'DGL 4'!$B$28*D506))</f>
        <v>9.7767437315301218E-6</v>
      </c>
      <c r="P506" s="21">
        <f>(O506+Systeme!$AA$20)/Systeme!$AA$17</f>
        <v>9.7767437315301213E-17</v>
      </c>
    </row>
    <row r="507" spans="1:16" x14ac:dyDescent="0.25">
      <c r="A507" s="4">
        <f t="shared" si="15"/>
        <v>505</v>
      </c>
      <c r="D507" s="19">
        <f>A507*0.001 *Systeme!$G$4</f>
        <v>252.5</v>
      </c>
      <c r="F507" s="8">
        <f>('DGL 4'!$P$3/'DGL 4'!$B$26)*(1-EXP(-'DGL 4'!$B$26*D507)) + ('DGL 4'!$P$4/'DGL 4'!$B$27)*(1-EXP(-'DGL 4'!$B$27*D507))+ ('DGL 4'!$P$5/'DGL 4'!$B$28)*(1-EXP(-'DGL 4'!$B$28*D507))</f>
        <v>-9.803931261472334</v>
      </c>
      <c r="G507" s="21">
        <f>(F507+Systeme!$C$20)/Systeme!$C$17</f>
        <v>0.98039213747705534</v>
      </c>
      <c r="I507" s="8">
        <f>('DGL 4'!$P$7/'DGL 4'!$B$26)*(1-EXP(-'DGL 4'!$B$26*D507)) + ('DGL 4'!$P$8/'DGL 4'!$B$27)*(1-EXP(-'DGL 4'!$B$27*D507))+ ('DGL 4'!$P$9/'DGL 4'!$B$28)*(1-EXP(-'DGL 4'!$B$28*D507))</f>
        <v>9.8039213670812018</v>
      </c>
      <c r="J507" s="21">
        <f>(I507+Systeme!$K$20)/Systeme!$K$17</f>
        <v>9.8039213670812024E-3</v>
      </c>
      <c r="L507" s="8">
        <f t="shared" si="14"/>
        <v>9.8039317927302826E-8</v>
      </c>
      <c r="M507" s="21">
        <f>(L507+Systeme!$S$20)/Systeme!$S$17</f>
        <v>9.803931792730283E-11</v>
      </c>
      <c r="O507" s="8">
        <f>('DGL 4'!$P$15/'DGL 4'!$B$26)*(1-EXP(-'DGL 4'!$B$26*D507)) + ('DGL 4'!$P$16/'DGL 4'!$B$27)*(1-EXP(-'DGL 4'!$B$27*D507))+ ('DGL 4'!$P$17/'DGL 4'!$B$28)*(1-EXP(-'DGL 4'!$B$28*D507))</f>
        <v>9.7963518142651787E-6</v>
      </c>
      <c r="P507" s="21">
        <f>(O507+Systeme!$AA$20)/Systeme!$AA$17</f>
        <v>9.7963518142651787E-17</v>
      </c>
    </row>
    <row r="508" spans="1:16" x14ac:dyDescent="0.25">
      <c r="A508" s="4">
        <f t="shared" si="15"/>
        <v>506</v>
      </c>
      <c r="D508" s="19">
        <f>A508*0.001 *Systeme!$G$4</f>
        <v>253</v>
      </c>
      <c r="F508" s="8">
        <f>('DGL 4'!$P$3/'DGL 4'!$B$26)*(1-EXP(-'DGL 4'!$B$26*D508)) + ('DGL 4'!$P$4/'DGL 4'!$B$27)*(1-EXP(-'DGL 4'!$B$27*D508))+ ('DGL 4'!$P$5/'DGL 4'!$B$28)*(1-EXP(-'DGL 4'!$B$28*D508))</f>
        <v>-9.8039312806959451</v>
      </c>
      <c r="G508" s="21">
        <f>(F508+Systeme!$C$20)/Systeme!$C$17</f>
        <v>0.98039213743860809</v>
      </c>
      <c r="I508" s="8">
        <f>('DGL 4'!$P$7/'DGL 4'!$B$26)*(1-EXP(-'DGL 4'!$B$26*D508)) + ('DGL 4'!$P$8/'DGL 4'!$B$27)*(1-EXP(-'DGL 4'!$B$27*D508))+ ('DGL 4'!$P$9/'DGL 4'!$B$28)*(1-EXP(-'DGL 4'!$B$28*D508))</f>
        <v>9.8039213666967289</v>
      </c>
      <c r="J508" s="21">
        <f>(I508+Systeme!$K$20)/Systeme!$K$17</f>
        <v>9.8039213666967287E-3</v>
      </c>
      <c r="L508" s="8">
        <f t="shared" si="14"/>
        <v>9.8039319237574704E-8</v>
      </c>
      <c r="M508" s="21">
        <f>(L508+Systeme!$S$20)/Systeme!$S$17</f>
        <v>9.8039319237574705E-11</v>
      </c>
      <c r="O508" s="8">
        <f>('DGL 4'!$P$15/'DGL 4'!$B$26)*(1-EXP(-'DGL 4'!$B$26*D508)) + ('DGL 4'!$P$16/'DGL 4'!$B$27)*(1-EXP(-'DGL 4'!$B$27*D508))+ ('DGL 4'!$P$17/'DGL 4'!$B$28)*(1-EXP(-'DGL 4'!$B$28*D508))</f>
        <v>9.8159598970002374E-6</v>
      </c>
      <c r="P508" s="21">
        <f>(O508+Systeme!$AA$20)/Systeme!$AA$17</f>
        <v>9.8159598970002373E-17</v>
      </c>
    </row>
    <row r="509" spans="1:16" x14ac:dyDescent="0.25">
      <c r="A509" s="4">
        <f t="shared" si="15"/>
        <v>507</v>
      </c>
      <c r="D509" s="19">
        <f>A509*0.001 *Systeme!$G$4</f>
        <v>253.5</v>
      </c>
      <c r="F509" s="8">
        <f>('DGL 4'!$P$3/'DGL 4'!$B$26)*(1-EXP(-'DGL 4'!$B$26*D509)) + ('DGL 4'!$P$4/'DGL 4'!$B$27)*(1-EXP(-'DGL 4'!$B$27*D509))+ ('DGL 4'!$P$5/'DGL 4'!$B$28)*(1-EXP(-'DGL 4'!$B$28*D509))</f>
        <v>-9.8039312999195563</v>
      </c>
      <c r="G509" s="21">
        <f>(F509+Systeme!$C$20)/Systeme!$C$17</f>
        <v>0.98039213740016085</v>
      </c>
      <c r="I509" s="8">
        <f>('DGL 4'!$P$7/'DGL 4'!$B$26)*(1-EXP(-'DGL 4'!$B$26*D509)) + ('DGL 4'!$P$8/'DGL 4'!$B$27)*(1-EXP(-'DGL 4'!$B$27*D509))+ ('DGL 4'!$P$9/'DGL 4'!$B$28)*(1-EXP(-'DGL 4'!$B$28*D509))</f>
        <v>9.803921366312256</v>
      </c>
      <c r="J509" s="21">
        <f>(I509+Systeme!$K$20)/Systeme!$K$17</f>
        <v>9.8039213663122567E-3</v>
      </c>
      <c r="L509" s="8">
        <f t="shared" si="14"/>
        <v>9.8039320547846582E-8</v>
      </c>
      <c r="M509" s="21">
        <f>(L509+Systeme!$S$20)/Systeme!$S$17</f>
        <v>9.8039320547846579E-11</v>
      </c>
      <c r="O509" s="8">
        <f>('DGL 4'!$P$15/'DGL 4'!$B$26)*(1-EXP(-'DGL 4'!$B$26*D509)) + ('DGL 4'!$P$16/'DGL 4'!$B$27)*(1-EXP(-'DGL 4'!$B$27*D509))+ ('DGL 4'!$P$17/'DGL 4'!$B$28)*(1-EXP(-'DGL 4'!$B$28*D509))</f>
        <v>9.8355679797352961E-6</v>
      </c>
      <c r="P509" s="21">
        <f>(O509+Systeme!$AA$20)/Systeme!$AA$17</f>
        <v>9.835567979735296E-17</v>
      </c>
    </row>
    <row r="510" spans="1:16" x14ac:dyDescent="0.25">
      <c r="A510" s="4">
        <f t="shared" si="15"/>
        <v>508</v>
      </c>
      <c r="D510" s="19">
        <f>A510*0.001 *Systeme!$G$4</f>
        <v>254</v>
      </c>
      <c r="F510" s="8">
        <f>('DGL 4'!$P$3/'DGL 4'!$B$26)*(1-EXP(-'DGL 4'!$B$26*D510)) + ('DGL 4'!$P$4/'DGL 4'!$B$27)*(1-EXP(-'DGL 4'!$B$27*D510))+ ('DGL 4'!$P$5/'DGL 4'!$B$28)*(1-EXP(-'DGL 4'!$B$28*D510))</f>
        <v>-9.8039313191431674</v>
      </c>
      <c r="G510" s="21">
        <f>(F510+Systeme!$C$20)/Systeme!$C$17</f>
        <v>0.98039213736171371</v>
      </c>
      <c r="I510" s="8">
        <f>('DGL 4'!$P$7/'DGL 4'!$B$26)*(1-EXP(-'DGL 4'!$B$26*D510)) + ('DGL 4'!$P$8/'DGL 4'!$B$27)*(1-EXP(-'DGL 4'!$B$27*D510))+ ('DGL 4'!$P$9/'DGL 4'!$B$28)*(1-EXP(-'DGL 4'!$B$28*D510))</f>
        <v>9.8039213659277848</v>
      </c>
      <c r="J510" s="21">
        <f>(I510+Systeme!$K$20)/Systeme!$K$17</f>
        <v>9.8039213659277848E-3</v>
      </c>
      <c r="L510" s="8">
        <f t="shared" si="14"/>
        <v>9.8039320081763314E-8</v>
      </c>
      <c r="M510" s="21">
        <f>(L510+Systeme!$S$20)/Systeme!$S$17</f>
        <v>9.8039320081763314E-11</v>
      </c>
      <c r="O510" s="8">
        <f>('DGL 4'!$P$15/'DGL 4'!$B$26)*(1-EXP(-'DGL 4'!$B$26*D510)) + ('DGL 4'!$P$16/'DGL 4'!$B$27)*(1-EXP(-'DGL 4'!$B$27*D510))+ ('DGL 4'!$P$17/'DGL 4'!$B$28)*(1-EXP(-'DGL 4'!$B$28*D510))</f>
        <v>9.855176062470353E-6</v>
      </c>
      <c r="P510" s="21">
        <f>(O510+Systeme!$AA$20)/Systeme!$AA$17</f>
        <v>9.8551760624703534E-17</v>
      </c>
    </row>
    <row r="511" spans="1:16" x14ac:dyDescent="0.25">
      <c r="A511" s="4">
        <f t="shared" si="15"/>
        <v>509</v>
      </c>
      <c r="D511" s="19">
        <f>A511*0.001 *Systeme!$G$4</f>
        <v>254.5</v>
      </c>
      <c r="F511" s="8">
        <f>('DGL 4'!$P$3/'DGL 4'!$B$26)*(1-EXP(-'DGL 4'!$B$26*D511)) + ('DGL 4'!$P$4/'DGL 4'!$B$27)*(1-EXP(-'DGL 4'!$B$27*D511))+ ('DGL 4'!$P$5/'DGL 4'!$B$28)*(1-EXP(-'DGL 4'!$B$28*D511))</f>
        <v>-9.8039313383667768</v>
      </c>
      <c r="G511" s="21">
        <f>(F511+Systeme!$C$20)/Systeme!$C$17</f>
        <v>0.98039213732326647</v>
      </c>
      <c r="I511" s="8">
        <f>('DGL 4'!$P$7/'DGL 4'!$B$26)*(1-EXP(-'DGL 4'!$B$26*D511)) + ('DGL 4'!$P$8/'DGL 4'!$B$27)*(1-EXP(-'DGL 4'!$B$27*D511))+ ('DGL 4'!$P$9/'DGL 4'!$B$28)*(1-EXP(-'DGL 4'!$B$28*D511))</f>
        <v>9.8039213655433119</v>
      </c>
      <c r="J511" s="21">
        <f>(I511+Systeme!$K$20)/Systeme!$K$17</f>
        <v>9.8039213655433128E-3</v>
      </c>
      <c r="L511" s="8">
        <f t="shared" si="14"/>
        <v>9.8039319615678353E-8</v>
      </c>
      <c r="M511" s="21">
        <f>(L511+Systeme!$S$20)/Systeme!$S$17</f>
        <v>9.8039319615678355E-11</v>
      </c>
      <c r="O511" s="8">
        <f>('DGL 4'!$P$15/'DGL 4'!$B$26)*(1-EXP(-'DGL 4'!$B$26*D511)) + ('DGL 4'!$P$16/'DGL 4'!$B$27)*(1-EXP(-'DGL 4'!$B$27*D511))+ ('DGL 4'!$P$17/'DGL 4'!$B$28)*(1-EXP(-'DGL 4'!$B$28*D511))</f>
        <v>9.8747841452054117E-6</v>
      </c>
      <c r="P511" s="21">
        <f>(O511+Systeme!$AA$20)/Systeme!$AA$17</f>
        <v>9.874784145205412E-17</v>
      </c>
    </row>
    <row r="512" spans="1:16" x14ac:dyDescent="0.25">
      <c r="A512" s="4">
        <f t="shared" si="15"/>
        <v>510</v>
      </c>
      <c r="D512" s="19">
        <f>A512*0.001 *Systeme!$G$4</f>
        <v>255</v>
      </c>
      <c r="F512" s="8">
        <f>('DGL 4'!$P$3/'DGL 4'!$B$26)*(1-EXP(-'DGL 4'!$B$26*D512)) + ('DGL 4'!$P$4/'DGL 4'!$B$27)*(1-EXP(-'DGL 4'!$B$27*D512))+ ('DGL 4'!$P$5/'DGL 4'!$B$28)*(1-EXP(-'DGL 4'!$B$28*D512))</f>
        <v>-9.8039313575903879</v>
      </c>
      <c r="G512" s="21">
        <f>(F512+Systeme!$C$20)/Systeme!$C$17</f>
        <v>0.98039213728481922</v>
      </c>
      <c r="I512" s="8">
        <f>('DGL 4'!$P$7/'DGL 4'!$B$26)*(1-EXP(-'DGL 4'!$B$26*D512)) + ('DGL 4'!$P$8/'DGL 4'!$B$27)*(1-EXP(-'DGL 4'!$B$27*D512))+ ('DGL 4'!$P$9/'DGL 4'!$B$28)*(1-EXP(-'DGL 4'!$B$28*D512))</f>
        <v>9.8039213651588408</v>
      </c>
      <c r="J512" s="21">
        <f>(I512+Systeme!$K$20)/Systeme!$K$17</f>
        <v>9.8039213651588408E-3</v>
      </c>
      <c r="L512" s="8">
        <f t="shared" si="14"/>
        <v>9.8039319149593391E-8</v>
      </c>
      <c r="M512" s="21">
        <f>(L512+Systeme!$S$20)/Systeme!$S$17</f>
        <v>9.8039319149593397E-11</v>
      </c>
      <c r="O512" s="8">
        <f>('DGL 4'!$P$15/'DGL 4'!$B$26)*(1-EXP(-'DGL 4'!$B$26*D512)) + ('DGL 4'!$P$16/'DGL 4'!$B$27)*(1-EXP(-'DGL 4'!$B$27*D512))+ ('DGL 4'!$P$17/'DGL 4'!$B$28)*(1-EXP(-'DGL 4'!$B$28*D512))</f>
        <v>9.8943922279404704E-6</v>
      </c>
      <c r="P512" s="21">
        <f>(O512+Systeme!$AA$20)/Systeme!$AA$17</f>
        <v>9.8943922279404707E-17</v>
      </c>
    </row>
    <row r="513" spans="1:16" x14ac:dyDescent="0.25">
      <c r="A513" s="4">
        <f t="shared" si="15"/>
        <v>511</v>
      </c>
      <c r="D513" s="19">
        <f>A513*0.001 *Systeme!$G$4</f>
        <v>255.5</v>
      </c>
      <c r="F513" s="8">
        <f>('DGL 4'!$P$3/'DGL 4'!$B$26)*(1-EXP(-'DGL 4'!$B$26*D513)) + ('DGL 4'!$P$4/'DGL 4'!$B$27)*(1-EXP(-'DGL 4'!$B$27*D513))+ ('DGL 4'!$P$5/'DGL 4'!$B$28)*(1-EXP(-'DGL 4'!$B$28*D513))</f>
        <v>-9.8039313768139991</v>
      </c>
      <c r="G513" s="21">
        <f>(F513+Systeme!$C$20)/Systeme!$C$17</f>
        <v>0.98039213724637209</v>
      </c>
      <c r="I513" s="8">
        <f>('DGL 4'!$P$7/'DGL 4'!$B$26)*(1-EXP(-'DGL 4'!$B$26*D513)) + ('DGL 4'!$P$8/'DGL 4'!$B$27)*(1-EXP(-'DGL 4'!$B$27*D513))+ ('DGL 4'!$P$9/'DGL 4'!$B$28)*(1-EXP(-'DGL 4'!$B$28*D513))</f>
        <v>9.8039213647743679</v>
      </c>
      <c r="J513" s="21">
        <f>(I513+Systeme!$K$20)/Systeme!$K$17</f>
        <v>9.8039213647743671E-3</v>
      </c>
      <c r="L513" s="8">
        <f t="shared" si="14"/>
        <v>9.8039320459866963E-8</v>
      </c>
      <c r="M513" s="21">
        <f>(L513+Systeme!$S$20)/Systeme!$S$17</f>
        <v>9.8039320459866964E-11</v>
      </c>
      <c r="O513" s="8">
        <f>('DGL 4'!$P$15/'DGL 4'!$B$26)*(1-EXP(-'DGL 4'!$B$26*D513)) + ('DGL 4'!$P$16/'DGL 4'!$B$27)*(1-EXP(-'DGL 4'!$B$27*D513))+ ('DGL 4'!$P$17/'DGL 4'!$B$28)*(1-EXP(-'DGL 4'!$B$28*D513))</f>
        <v>9.9140003106755273E-6</v>
      </c>
      <c r="P513" s="21">
        <f>(O513+Systeme!$AA$20)/Systeme!$AA$17</f>
        <v>9.9140003106755269E-17</v>
      </c>
    </row>
    <row r="514" spans="1:16" x14ac:dyDescent="0.25">
      <c r="A514" s="4">
        <f t="shared" si="15"/>
        <v>512</v>
      </c>
      <c r="D514" s="19">
        <f>A514*0.001 *Systeme!$G$4</f>
        <v>256</v>
      </c>
      <c r="F514" s="8">
        <f>('DGL 4'!$P$3/'DGL 4'!$B$26)*(1-EXP(-'DGL 4'!$B$26*D514)) + ('DGL 4'!$P$4/'DGL 4'!$B$27)*(1-EXP(-'DGL 4'!$B$27*D514))+ ('DGL 4'!$P$5/'DGL 4'!$B$28)*(1-EXP(-'DGL 4'!$B$28*D514))</f>
        <v>-9.8039313960376102</v>
      </c>
      <c r="G514" s="21">
        <f>(F514+Systeme!$C$20)/Systeme!$C$17</f>
        <v>0.98039213720792473</v>
      </c>
      <c r="I514" s="8">
        <f>('DGL 4'!$P$7/'DGL 4'!$B$26)*(1-EXP(-'DGL 4'!$B$26*D514)) + ('DGL 4'!$P$8/'DGL 4'!$B$27)*(1-EXP(-'DGL 4'!$B$27*D514))+ ('DGL 4'!$P$9/'DGL 4'!$B$28)*(1-EXP(-'DGL 4'!$B$28*D514))</f>
        <v>9.803921364389895</v>
      </c>
      <c r="J514" s="21">
        <f>(I514+Systeme!$K$20)/Systeme!$K$17</f>
        <v>9.8039213643898952E-3</v>
      </c>
      <c r="L514" s="8">
        <f t="shared" si="14"/>
        <v>9.8039321770138841E-8</v>
      </c>
      <c r="M514" s="21">
        <f>(L514+Systeme!$S$20)/Systeme!$S$17</f>
        <v>9.8039321770138839E-11</v>
      </c>
      <c r="O514" s="8">
        <f>('DGL 4'!$P$15/'DGL 4'!$B$26)*(1-EXP(-'DGL 4'!$B$26*D514)) + ('DGL 4'!$P$16/'DGL 4'!$B$27)*(1-EXP(-'DGL 4'!$B$27*D514))+ ('DGL 4'!$P$17/'DGL 4'!$B$28)*(1-EXP(-'DGL 4'!$B$28*D514))</f>
        <v>9.933608393410586E-6</v>
      </c>
      <c r="P514" s="21">
        <f>(O514+Systeme!$AA$20)/Systeme!$AA$17</f>
        <v>9.9336083934105855E-17</v>
      </c>
    </row>
    <row r="515" spans="1:16" x14ac:dyDescent="0.25">
      <c r="A515" s="4">
        <f t="shared" si="15"/>
        <v>513</v>
      </c>
      <c r="D515" s="19">
        <f>A515*0.001 *Systeme!$G$4</f>
        <v>256.5</v>
      </c>
      <c r="F515" s="8">
        <f>('DGL 4'!$P$3/'DGL 4'!$B$26)*(1-EXP(-'DGL 4'!$B$26*D515)) + ('DGL 4'!$P$4/'DGL 4'!$B$27)*(1-EXP(-'DGL 4'!$B$27*D515))+ ('DGL 4'!$P$5/'DGL 4'!$B$28)*(1-EXP(-'DGL 4'!$B$28*D515))</f>
        <v>-9.8039314152612196</v>
      </c>
      <c r="G515" s="21">
        <f>(F515+Systeme!$C$20)/Systeme!$C$17</f>
        <v>0.9803921371694776</v>
      </c>
      <c r="I515" s="8">
        <f>('DGL 4'!$P$7/'DGL 4'!$B$26)*(1-EXP(-'DGL 4'!$B$26*D515)) + ('DGL 4'!$P$8/'DGL 4'!$B$27)*(1-EXP(-'DGL 4'!$B$27*D515))+ ('DGL 4'!$P$9/'DGL 4'!$B$28)*(1-EXP(-'DGL 4'!$B$28*D515))</f>
        <v>9.8039213640054239</v>
      </c>
      <c r="J515" s="21">
        <f>(I515+Systeme!$K$20)/Systeme!$K$17</f>
        <v>9.8039213640054232E-3</v>
      </c>
      <c r="L515" s="8">
        <f t="shared" si="14"/>
        <v>9.8039319527698735E-8</v>
      </c>
      <c r="M515" s="21">
        <f>(L515+Systeme!$S$20)/Systeme!$S$17</f>
        <v>9.803931952769874E-11</v>
      </c>
      <c r="O515" s="8">
        <f>('DGL 4'!$P$15/'DGL 4'!$B$26)*(1-EXP(-'DGL 4'!$B$26*D515)) + ('DGL 4'!$P$16/'DGL 4'!$B$27)*(1-EXP(-'DGL 4'!$B$27*D515))+ ('DGL 4'!$P$17/'DGL 4'!$B$28)*(1-EXP(-'DGL 4'!$B$28*D515))</f>
        <v>9.953216476145643E-6</v>
      </c>
      <c r="P515" s="21">
        <f>(O515+Systeme!$AA$20)/Systeme!$AA$17</f>
        <v>9.9532164761456429E-17</v>
      </c>
    </row>
    <row r="516" spans="1:16" x14ac:dyDescent="0.25">
      <c r="A516" s="4">
        <f t="shared" si="15"/>
        <v>514</v>
      </c>
      <c r="D516" s="19">
        <f>A516*0.001 *Systeme!$G$4</f>
        <v>257</v>
      </c>
      <c r="F516" s="8">
        <f>('DGL 4'!$P$3/'DGL 4'!$B$26)*(1-EXP(-'DGL 4'!$B$26*D516)) + ('DGL 4'!$P$4/'DGL 4'!$B$27)*(1-EXP(-'DGL 4'!$B$27*D516))+ ('DGL 4'!$P$5/'DGL 4'!$B$28)*(1-EXP(-'DGL 4'!$B$28*D516))</f>
        <v>-9.8039314344848307</v>
      </c>
      <c r="G516" s="21">
        <f>(F516+Systeme!$C$20)/Systeme!$C$17</f>
        <v>0.98039213713103035</v>
      </c>
      <c r="I516" s="8">
        <f>('DGL 4'!$P$7/'DGL 4'!$B$26)*(1-EXP(-'DGL 4'!$B$26*D516)) + ('DGL 4'!$P$8/'DGL 4'!$B$27)*(1-EXP(-'DGL 4'!$B$27*D516))+ ('DGL 4'!$P$9/'DGL 4'!$B$28)*(1-EXP(-'DGL 4'!$B$28*D516))</f>
        <v>9.803921363620951</v>
      </c>
      <c r="J516" s="21">
        <f>(I516+Systeme!$K$20)/Systeme!$K$17</f>
        <v>9.8039213636209512E-3</v>
      </c>
      <c r="L516" s="8">
        <f t="shared" ref="L516:L579" si="16">-(F516+I516+O516)</f>
        <v>9.8039320837970613E-8</v>
      </c>
      <c r="M516" s="21">
        <f>(L516+Systeme!$S$20)/Systeme!$S$17</f>
        <v>9.8039320837970615E-11</v>
      </c>
      <c r="O516" s="8">
        <f>('DGL 4'!$P$15/'DGL 4'!$B$26)*(1-EXP(-'DGL 4'!$B$26*D516)) + ('DGL 4'!$P$16/'DGL 4'!$B$27)*(1-EXP(-'DGL 4'!$B$27*D516))+ ('DGL 4'!$P$17/'DGL 4'!$B$28)*(1-EXP(-'DGL 4'!$B$28*D516))</f>
        <v>9.9728245588807016E-6</v>
      </c>
      <c r="P516" s="21">
        <f>(O516+Systeme!$AA$20)/Systeme!$AA$17</f>
        <v>9.9728245588807016E-17</v>
      </c>
    </row>
    <row r="517" spans="1:16" x14ac:dyDescent="0.25">
      <c r="A517" s="4">
        <f t="shared" ref="A517:A580" si="17">A516+1</f>
        <v>515</v>
      </c>
      <c r="D517" s="19">
        <f>A517*0.001 *Systeme!$G$4</f>
        <v>257.5</v>
      </c>
      <c r="F517" s="8">
        <f>('DGL 4'!$P$3/'DGL 4'!$B$26)*(1-EXP(-'DGL 4'!$B$26*D517)) + ('DGL 4'!$P$4/'DGL 4'!$B$27)*(1-EXP(-'DGL 4'!$B$27*D517))+ ('DGL 4'!$P$5/'DGL 4'!$B$28)*(1-EXP(-'DGL 4'!$B$28*D517))</f>
        <v>-9.8039314537084419</v>
      </c>
      <c r="G517" s="21">
        <f>(F517+Systeme!$C$20)/Systeme!$C$17</f>
        <v>0.9803921370925831</v>
      </c>
      <c r="I517" s="8">
        <f>('DGL 4'!$P$7/'DGL 4'!$B$26)*(1-EXP(-'DGL 4'!$B$26*D517)) + ('DGL 4'!$P$8/'DGL 4'!$B$27)*(1-EXP(-'DGL 4'!$B$27*D517))+ ('DGL 4'!$P$9/'DGL 4'!$B$28)*(1-EXP(-'DGL 4'!$B$28*D517))</f>
        <v>9.8039213632364799</v>
      </c>
      <c r="J517" s="21">
        <f>(I517+Systeme!$K$20)/Systeme!$K$17</f>
        <v>9.8039213632364793E-3</v>
      </c>
      <c r="L517" s="8">
        <f t="shared" si="16"/>
        <v>9.8039320371885651E-8</v>
      </c>
      <c r="M517" s="21">
        <f>(L517+Systeme!$S$20)/Systeme!$S$17</f>
        <v>9.8039320371885656E-11</v>
      </c>
      <c r="O517" s="8">
        <f>('DGL 4'!$P$15/'DGL 4'!$B$26)*(1-EXP(-'DGL 4'!$B$26*D517)) + ('DGL 4'!$P$16/'DGL 4'!$B$27)*(1-EXP(-'DGL 4'!$B$27*D517))+ ('DGL 4'!$P$17/'DGL 4'!$B$28)*(1-EXP(-'DGL 4'!$B$28*D517))</f>
        <v>9.9924326416157603E-6</v>
      </c>
      <c r="P517" s="21">
        <f>(O517+Systeme!$AA$20)/Systeme!$AA$17</f>
        <v>9.9924326416157602E-17</v>
      </c>
    </row>
    <row r="518" spans="1:16" x14ac:dyDescent="0.25">
      <c r="A518" s="4">
        <f t="shared" si="17"/>
        <v>516</v>
      </c>
      <c r="D518" s="19">
        <f>A518*0.001 *Systeme!$G$4</f>
        <v>258</v>
      </c>
      <c r="F518" s="8">
        <f>('DGL 4'!$P$3/'DGL 4'!$B$26)*(1-EXP(-'DGL 4'!$B$26*D518)) + ('DGL 4'!$P$4/'DGL 4'!$B$27)*(1-EXP(-'DGL 4'!$B$27*D518))+ ('DGL 4'!$P$5/'DGL 4'!$B$28)*(1-EXP(-'DGL 4'!$B$28*D518))</f>
        <v>-9.803931472932053</v>
      </c>
      <c r="G518" s="21">
        <f>(F518+Systeme!$C$20)/Systeme!$C$17</f>
        <v>0.98039213705413586</v>
      </c>
      <c r="I518" s="8">
        <f>('DGL 4'!$P$7/'DGL 4'!$B$26)*(1-EXP(-'DGL 4'!$B$26*D518)) + ('DGL 4'!$P$8/'DGL 4'!$B$27)*(1-EXP(-'DGL 4'!$B$27*D518))+ ('DGL 4'!$P$9/'DGL 4'!$B$28)*(1-EXP(-'DGL 4'!$B$28*D518))</f>
        <v>9.803921362852007</v>
      </c>
      <c r="J518" s="21">
        <f>(I518+Systeme!$K$20)/Systeme!$K$17</f>
        <v>9.8039213628520073E-3</v>
      </c>
      <c r="L518" s="8">
        <f t="shared" si="16"/>
        <v>9.8039321682159223E-8</v>
      </c>
      <c r="M518" s="21">
        <f>(L518+Systeme!$S$20)/Systeme!$S$17</f>
        <v>9.8039321682159224E-11</v>
      </c>
      <c r="O518" s="8">
        <f>('DGL 4'!$P$15/'DGL 4'!$B$26)*(1-EXP(-'DGL 4'!$B$26*D518)) + ('DGL 4'!$P$16/'DGL 4'!$B$27)*(1-EXP(-'DGL 4'!$B$27*D518))+ ('DGL 4'!$P$17/'DGL 4'!$B$28)*(1-EXP(-'DGL 4'!$B$28*D518))</f>
        <v>1.0012040724350817E-5</v>
      </c>
      <c r="P518" s="21">
        <f>(O518+Systeme!$AA$20)/Systeme!$AA$17</f>
        <v>1.0012040724350818E-16</v>
      </c>
    </row>
    <row r="519" spans="1:16" x14ac:dyDescent="0.25">
      <c r="A519" s="4">
        <f t="shared" si="17"/>
        <v>517</v>
      </c>
      <c r="D519" s="19">
        <f>A519*0.001 *Systeme!$G$4</f>
        <v>258.5</v>
      </c>
      <c r="F519" s="8">
        <f>('DGL 4'!$P$3/'DGL 4'!$B$26)*(1-EXP(-'DGL 4'!$B$26*D519)) + ('DGL 4'!$P$4/'DGL 4'!$B$27)*(1-EXP(-'DGL 4'!$B$27*D519))+ ('DGL 4'!$P$5/'DGL 4'!$B$28)*(1-EXP(-'DGL 4'!$B$28*D519))</f>
        <v>-9.8039314921556624</v>
      </c>
      <c r="G519" s="21">
        <f>(F519+Systeme!$C$20)/Systeme!$C$17</f>
        <v>0.98039213701568872</v>
      </c>
      <c r="I519" s="8">
        <f>('DGL 4'!$P$7/'DGL 4'!$B$26)*(1-EXP(-'DGL 4'!$B$26*D519)) + ('DGL 4'!$P$8/'DGL 4'!$B$27)*(1-EXP(-'DGL 4'!$B$27*D519))+ ('DGL 4'!$P$9/'DGL 4'!$B$28)*(1-EXP(-'DGL 4'!$B$28*D519))</f>
        <v>9.8039213624675341</v>
      </c>
      <c r="J519" s="21">
        <f>(I519+Systeme!$K$20)/Systeme!$K$17</f>
        <v>9.8039213624675336E-3</v>
      </c>
      <c r="L519" s="8">
        <f t="shared" si="16"/>
        <v>9.8039321216074262E-8</v>
      </c>
      <c r="M519" s="21">
        <f>(L519+Systeme!$S$20)/Systeme!$S$17</f>
        <v>9.8039321216074265E-11</v>
      </c>
      <c r="O519" s="8">
        <f>('DGL 4'!$P$15/'DGL 4'!$B$26)*(1-EXP(-'DGL 4'!$B$26*D519)) + ('DGL 4'!$P$16/'DGL 4'!$B$27)*(1-EXP(-'DGL 4'!$B$27*D519))+ ('DGL 4'!$P$17/'DGL 4'!$B$28)*(1-EXP(-'DGL 4'!$B$28*D519))</f>
        <v>1.0031648807085876E-5</v>
      </c>
      <c r="P519" s="21">
        <f>(O519+Systeme!$AA$20)/Systeme!$AA$17</f>
        <v>1.0031648807085876E-16</v>
      </c>
    </row>
    <row r="520" spans="1:16" x14ac:dyDescent="0.25">
      <c r="A520" s="4">
        <f t="shared" si="17"/>
        <v>518</v>
      </c>
      <c r="D520" s="19">
        <f>A520*0.001 *Systeme!$G$4</f>
        <v>259</v>
      </c>
      <c r="F520" s="8">
        <f>('DGL 4'!$P$3/'DGL 4'!$B$26)*(1-EXP(-'DGL 4'!$B$26*D520)) + ('DGL 4'!$P$4/'DGL 4'!$B$27)*(1-EXP(-'DGL 4'!$B$27*D520))+ ('DGL 4'!$P$5/'DGL 4'!$B$28)*(1-EXP(-'DGL 4'!$B$28*D520))</f>
        <v>-9.8039315113792735</v>
      </c>
      <c r="G520" s="21">
        <f>(F520+Systeme!$C$20)/Systeme!$C$17</f>
        <v>0.98039213697724137</v>
      </c>
      <c r="I520" s="8">
        <f>('DGL 4'!$P$7/'DGL 4'!$B$26)*(1-EXP(-'DGL 4'!$B$26*D520)) + ('DGL 4'!$P$8/'DGL 4'!$B$27)*(1-EXP(-'DGL 4'!$B$27*D520))+ ('DGL 4'!$P$9/'DGL 4'!$B$28)*(1-EXP(-'DGL 4'!$B$28*D520))</f>
        <v>9.803921362083063</v>
      </c>
      <c r="J520" s="21">
        <f>(I520+Systeme!$K$20)/Systeme!$K$17</f>
        <v>9.8039213620830633E-3</v>
      </c>
      <c r="L520" s="8">
        <f t="shared" si="16"/>
        <v>9.80393207499893E-8</v>
      </c>
      <c r="M520" s="21">
        <f>(L520+Systeme!$S$20)/Systeme!$S$17</f>
        <v>9.8039320749989307E-11</v>
      </c>
      <c r="O520" s="8">
        <f>('DGL 4'!$P$15/'DGL 4'!$B$26)*(1-EXP(-'DGL 4'!$B$26*D520)) + ('DGL 4'!$P$16/'DGL 4'!$B$27)*(1-EXP(-'DGL 4'!$B$27*D520))+ ('DGL 4'!$P$17/'DGL 4'!$B$28)*(1-EXP(-'DGL 4'!$B$28*D520))</f>
        <v>1.0051256889820935E-5</v>
      </c>
      <c r="P520" s="21">
        <f>(O520+Systeme!$AA$20)/Systeme!$AA$17</f>
        <v>1.0051256889820935E-16</v>
      </c>
    </row>
    <row r="521" spans="1:16" x14ac:dyDescent="0.25">
      <c r="A521" s="4">
        <f t="shared" si="17"/>
        <v>519</v>
      </c>
      <c r="D521" s="19">
        <f>A521*0.001 *Systeme!$G$4</f>
        <v>259.5</v>
      </c>
      <c r="F521" s="8">
        <f>('DGL 4'!$P$3/'DGL 4'!$B$26)*(1-EXP(-'DGL 4'!$B$26*D521)) + ('DGL 4'!$P$4/'DGL 4'!$B$27)*(1-EXP(-'DGL 4'!$B$27*D521))+ ('DGL 4'!$P$5/'DGL 4'!$B$28)*(1-EXP(-'DGL 4'!$B$28*D521))</f>
        <v>-9.8039315306028847</v>
      </c>
      <c r="G521" s="21">
        <f>(F521+Systeme!$C$20)/Systeme!$C$17</f>
        <v>0.98039213693879423</v>
      </c>
      <c r="I521" s="8">
        <f>('DGL 4'!$P$7/'DGL 4'!$B$26)*(1-EXP(-'DGL 4'!$B$26*D521)) + ('DGL 4'!$P$8/'DGL 4'!$B$27)*(1-EXP(-'DGL 4'!$B$27*D521))+ ('DGL 4'!$P$9/'DGL 4'!$B$28)*(1-EXP(-'DGL 4'!$B$28*D521))</f>
        <v>9.8039213616985901</v>
      </c>
      <c r="J521" s="21">
        <f>(I521+Systeme!$K$20)/Systeme!$K$17</f>
        <v>9.8039213616985896E-3</v>
      </c>
      <c r="L521" s="8">
        <f t="shared" si="16"/>
        <v>9.8039322060262872E-8</v>
      </c>
      <c r="M521" s="21">
        <f>(L521+Systeme!$S$20)/Systeme!$S$17</f>
        <v>9.8039322060262875E-11</v>
      </c>
      <c r="O521" s="8">
        <f>('DGL 4'!$P$15/'DGL 4'!$B$26)*(1-EXP(-'DGL 4'!$B$26*D521)) + ('DGL 4'!$P$16/'DGL 4'!$B$27)*(1-EXP(-'DGL 4'!$B$27*D521))+ ('DGL 4'!$P$17/'DGL 4'!$B$28)*(1-EXP(-'DGL 4'!$B$28*D521))</f>
        <v>1.0070864972555992E-5</v>
      </c>
      <c r="P521" s="21">
        <f>(O521+Systeme!$AA$20)/Systeme!$AA$17</f>
        <v>1.0070864972555991E-16</v>
      </c>
    </row>
    <row r="522" spans="1:16" x14ac:dyDescent="0.25">
      <c r="A522" s="4">
        <f t="shared" si="17"/>
        <v>520</v>
      </c>
      <c r="D522" s="19">
        <f>A522*0.001 *Systeme!$G$4</f>
        <v>260</v>
      </c>
      <c r="F522" s="8">
        <f>('DGL 4'!$P$3/'DGL 4'!$B$26)*(1-EXP(-'DGL 4'!$B$26*D522)) + ('DGL 4'!$P$4/'DGL 4'!$B$27)*(1-EXP(-'DGL 4'!$B$27*D522))+ ('DGL 4'!$P$5/'DGL 4'!$B$28)*(1-EXP(-'DGL 4'!$B$28*D522))</f>
        <v>-9.8039315498264958</v>
      </c>
      <c r="G522" s="21">
        <f>(F522+Systeme!$C$20)/Systeme!$C$17</f>
        <v>0.9803921369003471</v>
      </c>
      <c r="I522" s="8">
        <f>('DGL 4'!$P$7/'DGL 4'!$B$26)*(1-EXP(-'DGL 4'!$B$26*D522)) + ('DGL 4'!$P$8/'DGL 4'!$B$27)*(1-EXP(-'DGL 4'!$B$27*D522))+ ('DGL 4'!$P$9/'DGL 4'!$B$28)*(1-EXP(-'DGL 4'!$B$28*D522))</f>
        <v>9.8039213613141172</v>
      </c>
      <c r="J522" s="21">
        <f>(I522+Systeme!$K$20)/Systeme!$K$17</f>
        <v>9.8039213613141177E-3</v>
      </c>
      <c r="L522" s="8">
        <f t="shared" si="16"/>
        <v>9.803932337053475E-8</v>
      </c>
      <c r="M522" s="21">
        <f>(L522+Systeme!$S$20)/Systeme!$S$17</f>
        <v>9.8039323370534749E-11</v>
      </c>
      <c r="O522" s="8">
        <f>('DGL 4'!$P$15/'DGL 4'!$B$26)*(1-EXP(-'DGL 4'!$B$26*D522)) + ('DGL 4'!$P$16/'DGL 4'!$B$27)*(1-EXP(-'DGL 4'!$B$27*D522))+ ('DGL 4'!$P$17/'DGL 4'!$B$28)*(1-EXP(-'DGL 4'!$B$28*D522))</f>
        <v>1.009047305529105E-5</v>
      </c>
      <c r="P522" s="21">
        <f>(O522+Systeme!$AA$20)/Systeme!$AA$17</f>
        <v>1.009047305529105E-16</v>
      </c>
    </row>
    <row r="523" spans="1:16" x14ac:dyDescent="0.25">
      <c r="A523" s="4">
        <f t="shared" si="17"/>
        <v>521</v>
      </c>
      <c r="D523" s="19">
        <f>A523*0.001 *Systeme!$G$4</f>
        <v>260.5</v>
      </c>
      <c r="F523" s="8">
        <f>('DGL 4'!$P$3/'DGL 4'!$B$26)*(1-EXP(-'DGL 4'!$B$26*D523)) + ('DGL 4'!$P$4/'DGL 4'!$B$27)*(1-EXP(-'DGL 4'!$B$27*D523))+ ('DGL 4'!$P$5/'DGL 4'!$B$28)*(1-EXP(-'DGL 4'!$B$28*D523))</f>
        <v>-9.8039315690501052</v>
      </c>
      <c r="G523" s="21">
        <f>(F523+Systeme!$C$20)/Systeme!$C$17</f>
        <v>0.98039213686189974</v>
      </c>
      <c r="I523" s="8">
        <f>('DGL 4'!$P$7/'DGL 4'!$B$26)*(1-EXP(-'DGL 4'!$B$26*D523)) + ('DGL 4'!$P$8/'DGL 4'!$B$27)*(1-EXP(-'DGL 4'!$B$27*D523))+ ('DGL 4'!$P$9/'DGL 4'!$B$28)*(1-EXP(-'DGL 4'!$B$28*D523))</f>
        <v>9.8039213609296461</v>
      </c>
      <c r="J523" s="21">
        <f>(I523+Systeme!$K$20)/Systeme!$K$17</f>
        <v>9.8039213609296457E-3</v>
      </c>
      <c r="L523" s="8">
        <f t="shared" si="16"/>
        <v>9.803932112809295E-8</v>
      </c>
      <c r="M523" s="21">
        <f>(L523+Systeme!$S$20)/Systeme!$S$17</f>
        <v>9.8039321128092944E-11</v>
      </c>
      <c r="O523" s="8">
        <f>('DGL 4'!$P$15/'DGL 4'!$B$26)*(1-EXP(-'DGL 4'!$B$26*D523)) + ('DGL 4'!$P$16/'DGL 4'!$B$27)*(1-EXP(-'DGL 4'!$B$27*D523))+ ('DGL 4'!$P$17/'DGL 4'!$B$28)*(1-EXP(-'DGL 4'!$B$28*D523))</f>
        <v>1.0110081138026109E-5</v>
      </c>
      <c r="P523" s="21">
        <f>(O523+Systeme!$AA$20)/Systeme!$AA$17</f>
        <v>1.0110081138026108E-16</v>
      </c>
    </row>
    <row r="524" spans="1:16" x14ac:dyDescent="0.25">
      <c r="A524" s="4">
        <f t="shared" si="17"/>
        <v>522</v>
      </c>
      <c r="D524" s="19">
        <f>A524*0.001 *Systeme!$G$4</f>
        <v>261</v>
      </c>
      <c r="F524" s="8">
        <f>('DGL 4'!$P$3/'DGL 4'!$B$26)*(1-EXP(-'DGL 4'!$B$26*D524)) + ('DGL 4'!$P$4/'DGL 4'!$B$27)*(1-EXP(-'DGL 4'!$B$27*D524))+ ('DGL 4'!$P$5/'DGL 4'!$B$28)*(1-EXP(-'DGL 4'!$B$28*D524))</f>
        <v>-9.8039315882737164</v>
      </c>
      <c r="G524" s="21">
        <f>(F524+Systeme!$C$20)/Systeme!$C$17</f>
        <v>0.98039213682345261</v>
      </c>
      <c r="I524" s="8">
        <f>('DGL 4'!$P$7/'DGL 4'!$B$26)*(1-EXP(-'DGL 4'!$B$26*D524)) + ('DGL 4'!$P$8/'DGL 4'!$B$27)*(1-EXP(-'DGL 4'!$B$27*D524))+ ('DGL 4'!$P$9/'DGL 4'!$B$28)*(1-EXP(-'DGL 4'!$B$28*D524))</f>
        <v>9.8039213605451732</v>
      </c>
      <c r="J524" s="21">
        <f>(I524+Systeme!$K$20)/Systeme!$K$17</f>
        <v>9.8039213605451737E-3</v>
      </c>
      <c r="L524" s="8">
        <f t="shared" si="16"/>
        <v>9.8039322438366522E-8</v>
      </c>
      <c r="M524" s="21">
        <f>(L524+Systeme!$S$20)/Systeme!$S$17</f>
        <v>9.8039322438366525E-11</v>
      </c>
      <c r="O524" s="8">
        <f>('DGL 4'!$P$15/'DGL 4'!$B$26)*(1-EXP(-'DGL 4'!$B$26*D524)) + ('DGL 4'!$P$16/'DGL 4'!$B$27)*(1-EXP(-'DGL 4'!$B$27*D524))+ ('DGL 4'!$P$17/'DGL 4'!$B$28)*(1-EXP(-'DGL 4'!$B$28*D524))</f>
        <v>1.0129689220761166E-5</v>
      </c>
      <c r="P524" s="21">
        <f>(O524+Systeme!$AA$20)/Systeme!$AA$17</f>
        <v>1.0129689220761166E-16</v>
      </c>
    </row>
    <row r="525" spans="1:16" x14ac:dyDescent="0.25">
      <c r="A525" s="4">
        <f t="shared" si="17"/>
        <v>523</v>
      </c>
      <c r="D525" s="19">
        <f>A525*0.001 *Systeme!$G$4</f>
        <v>261.5</v>
      </c>
      <c r="F525" s="8">
        <f>('DGL 4'!$P$3/'DGL 4'!$B$26)*(1-EXP(-'DGL 4'!$B$26*D525)) + ('DGL 4'!$P$4/'DGL 4'!$B$27)*(1-EXP(-'DGL 4'!$B$27*D525))+ ('DGL 4'!$P$5/'DGL 4'!$B$28)*(1-EXP(-'DGL 4'!$B$28*D525))</f>
        <v>-9.8039316074973275</v>
      </c>
      <c r="G525" s="21">
        <f>(F525+Systeme!$C$20)/Systeme!$C$17</f>
        <v>0.98039213678500536</v>
      </c>
      <c r="I525" s="8">
        <f>('DGL 4'!$P$7/'DGL 4'!$B$26)*(1-EXP(-'DGL 4'!$B$26*D525)) + ('DGL 4'!$P$8/'DGL 4'!$B$27)*(1-EXP(-'DGL 4'!$B$27*D525))+ ('DGL 4'!$P$9/'DGL 4'!$B$28)*(1-EXP(-'DGL 4'!$B$28*D525))</f>
        <v>9.803921360160702</v>
      </c>
      <c r="J525" s="21">
        <f>(I525+Systeme!$K$20)/Systeme!$K$17</f>
        <v>9.8039213601607018E-3</v>
      </c>
      <c r="L525" s="8">
        <f t="shared" si="16"/>
        <v>9.803932197228156E-8</v>
      </c>
      <c r="M525" s="21">
        <f>(L525+Systeme!$S$20)/Systeme!$S$17</f>
        <v>9.8039321972281566E-11</v>
      </c>
      <c r="O525" s="8">
        <f>('DGL 4'!$P$15/'DGL 4'!$B$26)*(1-EXP(-'DGL 4'!$B$26*D525)) + ('DGL 4'!$P$16/'DGL 4'!$B$27)*(1-EXP(-'DGL 4'!$B$27*D525))+ ('DGL 4'!$P$17/'DGL 4'!$B$28)*(1-EXP(-'DGL 4'!$B$28*D525))</f>
        <v>1.0149297303496225E-5</v>
      </c>
      <c r="P525" s="21">
        <f>(O525+Systeme!$AA$20)/Systeme!$AA$17</f>
        <v>1.0149297303496224E-16</v>
      </c>
    </row>
    <row r="526" spans="1:16" x14ac:dyDescent="0.25">
      <c r="A526" s="4">
        <f t="shared" si="17"/>
        <v>524</v>
      </c>
      <c r="D526" s="19">
        <f>A526*0.001 *Systeme!$G$4</f>
        <v>262</v>
      </c>
      <c r="F526" s="8">
        <f>('DGL 4'!$P$3/'DGL 4'!$B$26)*(1-EXP(-'DGL 4'!$B$26*D526)) + ('DGL 4'!$P$4/'DGL 4'!$B$27)*(1-EXP(-'DGL 4'!$B$27*D526))+ ('DGL 4'!$P$5/'DGL 4'!$B$28)*(1-EXP(-'DGL 4'!$B$28*D526))</f>
        <v>-9.8039316267209387</v>
      </c>
      <c r="G526" s="21">
        <f>(F526+Systeme!$C$20)/Systeme!$C$17</f>
        <v>0.98039213674655812</v>
      </c>
      <c r="I526" s="8">
        <f>('DGL 4'!$P$7/'DGL 4'!$B$26)*(1-EXP(-'DGL 4'!$B$26*D526)) + ('DGL 4'!$P$8/'DGL 4'!$B$27)*(1-EXP(-'DGL 4'!$B$27*D526))+ ('DGL 4'!$P$9/'DGL 4'!$B$28)*(1-EXP(-'DGL 4'!$B$28*D526))</f>
        <v>9.8039213597762291</v>
      </c>
      <c r="J526" s="21">
        <f>(I526+Systeme!$K$20)/Systeme!$K$17</f>
        <v>9.8039213597762298E-3</v>
      </c>
      <c r="L526" s="8">
        <f t="shared" si="16"/>
        <v>9.8039323282555132E-8</v>
      </c>
      <c r="M526" s="21">
        <f>(L526+Systeme!$S$20)/Systeme!$S$17</f>
        <v>9.8039323282555134E-11</v>
      </c>
      <c r="O526" s="8">
        <f>('DGL 4'!$P$15/'DGL 4'!$B$26)*(1-EXP(-'DGL 4'!$B$26*D526)) + ('DGL 4'!$P$16/'DGL 4'!$B$27)*(1-EXP(-'DGL 4'!$B$27*D526))+ ('DGL 4'!$P$17/'DGL 4'!$B$28)*(1-EXP(-'DGL 4'!$B$28*D526))</f>
        <v>1.0168905386231282E-5</v>
      </c>
      <c r="P526" s="21">
        <f>(O526+Systeme!$AA$20)/Systeme!$AA$17</f>
        <v>1.0168905386231282E-16</v>
      </c>
    </row>
    <row r="527" spans="1:16" x14ac:dyDescent="0.25">
      <c r="A527" s="4">
        <f t="shared" si="17"/>
        <v>525</v>
      </c>
      <c r="D527" s="19">
        <f>A527*0.001 *Systeme!$G$4</f>
        <v>262.5</v>
      </c>
      <c r="F527" s="8">
        <f>('DGL 4'!$P$3/'DGL 4'!$B$26)*(1-EXP(-'DGL 4'!$B$26*D527)) + ('DGL 4'!$P$4/'DGL 4'!$B$27)*(1-EXP(-'DGL 4'!$B$27*D527))+ ('DGL 4'!$P$5/'DGL 4'!$B$28)*(1-EXP(-'DGL 4'!$B$28*D527))</f>
        <v>-9.803931645944548</v>
      </c>
      <c r="G527" s="21">
        <f>(F527+Systeme!$C$20)/Systeme!$C$17</f>
        <v>0.98039213670811087</v>
      </c>
      <c r="I527" s="8">
        <f>('DGL 4'!$P$7/'DGL 4'!$B$26)*(1-EXP(-'DGL 4'!$B$26*D527)) + ('DGL 4'!$P$8/'DGL 4'!$B$27)*(1-EXP(-'DGL 4'!$B$27*D527))+ ('DGL 4'!$P$9/'DGL 4'!$B$28)*(1-EXP(-'DGL 4'!$B$28*D527))</f>
        <v>9.8039213593917562</v>
      </c>
      <c r="J527" s="21">
        <f>(I527+Systeme!$K$20)/Systeme!$K$17</f>
        <v>9.8039213593917561E-3</v>
      </c>
      <c r="L527" s="8">
        <f t="shared" si="16"/>
        <v>9.8039322816470171E-8</v>
      </c>
      <c r="M527" s="21">
        <f>(L527+Systeme!$S$20)/Systeme!$S$17</f>
        <v>9.8039322816470176E-11</v>
      </c>
      <c r="O527" s="8">
        <f>('DGL 4'!$P$15/'DGL 4'!$B$26)*(1-EXP(-'DGL 4'!$B$26*D527)) + ('DGL 4'!$P$16/'DGL 4'!$B$27)*(1-EXP(-'DGL 4'!$B$27*D527))+ ('DGL 4'!$P$17/'DGL 4'!$B$28)*(1-EXP(-'DGL 4'!$B$28*D527))</f>
        <v>1.018851346896634E-5</v>
      </c>
      <c r="P527" s="21">
        <f>(O527+Systeme!$AA$20)/Systeme!$AA$17</f>
        <v>1.0188513468966341E-16</v>
      </c>
    </row>
    <row r="528" spans="1:16" x14ac:dyDescent="0.25">
      <c r="A528" s="4">
        <f t="shared" si="17"/>
        <v>526</v>
      </c>
      <c r="D528" s="19">
        <f>A528*0.001 *Systeme!$G$4</f>
        <v>263</v>
      </c>
      <c r="F528" s="8">
        <f>('DGL 4'!$P$3/'DGL 4'!$B$26)*(1-EXP(-'DGL 4'!$B$26*D528)) + ('DGL 4'!$P$4/'DGL 4'!$B$27)*(1-EXP(-'DGL 4'!$B$27*D528))+ ('DGL 4'!$P$5/'DGL 4'!$B$28)*(1-EXP(-'DGL 4'!$B$28*D528))</f>
        <v>-9.8039316651681592</v>
      </c>
      <c r="G528" s="21">
        <f>(F528+Systeme!$C$20)/Systeme!$C$17</f>
        <v>0.98039213666966374</v>
      </c>
      <c r="I528" s="8">
        <f>('DGL 4'!$P$7/'DGL 4'!$B$26)*(1-EXP(-'DGL 4'!$B$26*D528)) + ('DGL 4'!$P$8/'DGL 4'!$B$27)*(1-EXP(-'DGL 4'!$B$27*D528))+ ('DGL 4'!$P$9/'DGL 4'!$B$28)*(1-EXP(-'DGL 4'!$B$28*D528))</f>
        <v>9.8039213590072851</v>
      </c>
      <c r="J528" s="21">
        <f>(I528+Systeme!$K$20)/Systeme!$K$17</f>
        <v>9.8039213590072859E-3</v>
      </c>
      <c r="L528" s="8">
        <f t="shared" si="16"/>
        <v>9.8039322350385209E-8</v>
      </c>
      <c r="M528" s="21">
        <f>(L528+Systeme!$S$20)/Systeme!$S$17</f>
        <v>9.8039322350385204E-11</v>
      </c>
      <c r="O528" s="8">
        <f>('DGL 4'!$P$15/'DGL 4'!$B$26)*(1-EXP(-'DGL 4'!$B$26*D528)) + ('DGL 4'!$P$16/'DGL 4'!$B$27)*(1-EXP(-'DGL 4'!$B$27*D528))+ ('DGL 4'!$P$17/'DGL 4'!$B$28)*(1-EXP(-'DGL 4'!$B$28*D528))</f>
        <v>1.0208121551701399E-5</v>
      </c>
      <c r="P528" s="21">
        <f>(O528+Systeme!$AA$20)/Systeme!$AA$17</f>
        <v>1.0208121551701399E-16</v>
      </c>
    </row>
    <row r="529" spans="1:16" x14ac:dyDescent="0.25">
      <c r="A529" s="4">
        <f t="shared" si="17"/>
        <v>527</v>
      </c>
      <c r="D529" s="19">
        <f>A529*0.001 *Systeme!$G$4</f>
        <v>263.5</v>
      </c>
      <c r="F529" s="8">
        <f>('DGL 4'!$P$3/'DGL 4'!$B$26)*(1-EXP(-'DGL 4'!$B$26*D529)) + ('DGL 4'!$P$4/'DGL 4'!$B$27)*(1-EXP(-'DGL 4'!$B$27*D529))+ ('DGL 4'!$P$5/'DGL 4'!$B$28)*(1-EXP(-'DGL 4'!$B$28*D529))</f>
        <v>-9.8039316843917703</v>
      </c>
      <c r="G529" s="21">
        <f>(F529+Systeme!$C$20)/Systeme!$C$17</f>
        <v>0.98039213663121638</v>
      </c>
      <c r="I529" s="8">
        <f>('DGL 4'!$P$7/'DGL 4'!$B$26)*(1-EXP(-'DGL 4'!$B$26*D529)) + ('DGL 4'!$P$8/'DGL 4'!$B$27)*(1-EXP(-'DGL 4'!$B$27*D529))+ ('DGL 4'!$P$9/'DGL 4'!$B$28)*(1-EXP(-'DGL 4'!$B$28*D529))</f>
        <v>9.8039213586228122</v>
      </c>
      <c r="J529" s="21">
        <f>(I529+Systeme!$K$20)/Systeme!$K$17</f>
        <v>9.8039213586228122E-3</v>
      </c>
      <c r="L529" s="8">
        <f t="shared" si="16"/>
        <v>9.8039323660658781E-8</v>
      </c>
      <c r="M529" s="21">
        <f>(L529+Systeme!$S$20)/Systeme!$S$17</f>
        <v>9.8039323660658785E-11</v>
      </c>
      <c r="O529" s="8">
        <f>('DGL 4'!$P$15/'DGL 4'!$B$26)*(1-EXP(-'DGL 4'!$B$26*D529)) + ('DGL 4'!$P$16/'DGL 4'!$B$27)*(1-EXP(-'DGL 4'!$B$27*D529))+ ('DGL 4'!$P$17/'DGL 4'!$B$28)*(1-EXP(-'DGL 4'!$B$28*D529))</f>
        <v>1.0227729634436456E-5</v>
      </c>
      <c r="P529" s="21">
        <f>(O529+Systeme!$AA$20)/Systeme!$AA$17</f>
        <v>1.0227729634436455E-16</v>
      </c>
    </row>
    <row r="530" spans="1:16" x14ac:dyDescent="0.25">
      <c r="A530" s="4">
        <f t="shared" si="17"/>
        <v>528</v>
      </c>
      <c r="D530" s="19">
        <f>A530*0.001 *Systeme!$G$4</f>
        <v>264</v>
      </c>
      <c r="F530" s="8">
        <f>('DGL 4'!$P$3/'DGL 4'!$B$26)*(1-EXP(-'DGL 4'!$B$26*D530)) + ('DGL 4'!$P$4/'DGL 4'!$B$27)*(1-EXP(-'DGL 4'!$B$27*D530))+ ('DGL 4'!$P$5/'DGL 4'!$B$28)*(1-EXP(-'DGL 4'!$B$28*D530))</f>
        <v>-9.8039317036153815</v>
      </c>
      <c r="G530" s="21">
        <f>(F530+Systeme!$C$20)/Systeme!$C$17</f>
        <v>0.98039213659276925</v>
      </c>
      <c r="I530" s="8">
        <f>('DGL 4'!$P$7/'DGL 4'!$B$26)*(1-EXP(-'DGL 4'!$B$26*D530)) + ('DGL 4'!$P$8/'DGL 4'!$B$27)*(1-EXP(-'DGL 4'!$B$27*D530))+ ('DGL 4'!$P$9/'DGL 4'!$B$28)*(1-EXP(-'DGL 4'!$B$28*D530))</f>
        <v>9.8039213582383411</v>
      </c>
      <c r="J530" s="21">
        <f>(I530+Systeme!$K$20)/Systeme!$K$17</f>
        <v>9.8039213582383419E-3</v>
      </c>
      <c r="L530" s="8">
        <f t="shared" si="16"/>
        <v>9.803932319457382E-8</v>
      </c>
      <c r="M530" s="21">
        <f>(L530+Systeme!$S$20)/Systeme!$S$17</f>
        <v>9.8039323194573826E-11</v>
      </c>
      <c r="O530" s="8">
        <f>('DGL 4'!$P$15/'DGL 4'!$B$26)*(1-EXP(-'DGL 4'!$B$26*D530)) + ('DGL 4'!$P$16/'DGL 4'!$B$27)*(1-EXP(-'DGL 4'!$B$27*D530))+ ('DGL 4'!$P$17/'DGL 4'!$B$28)*(1-EXP(-'DGL 4'!$B$28*D530))</f>
        <v>1.0247337717171514E-5</v>
      </c>
      <c r="P530" s="21">
        <f>(O530+Systeme!$AA$20)/Systeme!$AA$17</f>
        <v>1.0247337717171514E-16</v>
      </c>
    </row>
    <row r="531" spans="1:16" x14ac:dyDescent="0.25">
      <c r="A531" s="4">
        <f t="shared" si="17"/>
        <v>529</v>
      </c>
      <c r="D531" s="19">
        <f>A531*0.001 *Systeme!$G$4</f>
        <v>264.5</v>
      </c>
      <c r="F531" s="8">
        <f>('DGL 4'!$P$3/'DGL 4'!$B$26)*(1-EXP(-'DGL 4'!$B$26*D531)) + ('DGL 4'!$P$4/'DGL 4'!$B$27)*(1-EXP(-'DGL 4'!$B$27*D531))+ ('DGL 4'!$P$5/'DGL 4'!$B$28)*(1-EXP(-'DGL 4'!$B$28*D531))</f>
        <v>-9.8039317228389908</v>
      </c>
      <c r="G531" s="21">
        <f>(F531+Systeme!$C$20)/Systeme!$C$17</f>
        <v>0.98039213655432211</v>
      </c>
      <c r="I531" s="8">
        <f>('DGL 4'!$P$7/'DGL 4'!$B$26)*(1-EXP(-'DGL 4'!$B$26*D531)) + ('DGL 4'!$P$8/'DGL 4'!$B$27)*(1-EXP(-'DGL 4'!$B$27*D531))+ ('DGL 4'!$P$9/'DGL 4'!$B$28)*(1-EXP(-'DGL 4'!$B$28*D531))</f>
        <v>9.8039213578538682</v>
      </c>
      <c r="J531" s="21">
        <f>(I531+Systeme!$K$20)/Systeme!$K$17</f>
        <v>9.8039213578538682E-3</v>
      </c>
      <c r="L531" s="8">
        <f t="shared" si="16"/>
        <v>9.8039322728488859E-8</v>
      </c>
      <c r="M531" s="21">
        <f>(L531+Systeme!$S$20)/Systeme!$S$17</f>
        <v>9.8039322728488855E-11</v>
      </c>
      <c r="O531" s="8">
        <f>('DGL 4'!$P$15/'DGL 4'!$B$26)*(1-EXP(-'DGL 4'!$B$26*D531)) + ('DGL 4'!$P$16/'DGL 4'!$B$27)*(1-EXP(-'DGL 4'!$B$27*D531))+ ('DGL 4'!$P$17/'DGL 4'!$B$28)*(1-EXP(-'DGL 4'!$B$28*D531))</f>
        <v>1.0266945799906573E-5</v>
      </c>
      <c r="P531" s="21">
        <f>(O531+Systeme!$AA$20)/Systeme!$AA$17</f>
        <v>1.0266945799906573E-16</v>
      </c>
    </row>
    <row r="532" spans="1:16" x14ac:dyDescent="0.25">
      <c r="A532" s="4">
        <f t="shared" si="17"/>
        <v>530</v>
      </c>
      <c r="D532" s="19">
        <f>A532*0.001 *Systeme!$G$4</f>
        <v>265</v>
      </c>
      <c r="F532" s="8">
        <f>('DGL 4'!$P$3/'DGL 4'!$B$26)*(1-EXP(-'DGL 4'!$B$26*D532)) + ('DGL 4'!$P$4/'DGL 4'!$B$27)*(1-EXP(-'DGL 4'!$B$27*D532))+ ('DGL 4'!$P$5/'DGL 4'!$B$28)*(1-EXP(-'DGL 4'!$B$28*D532))</f>
        <v>-9.803931742062602</v>
      </c>
      <c r="G532" s="21">
        <f>(F532+Systeme!$C$20)/Systeme!$C$17</f>
        <v>0.98039213651587476</v>
      </c>
      <c r="I532" s="8">
        <f>('DGL 4'!$P$7/'DGL 4'!$B$26)*(1-EXP(-'DGL 4'!$B$26*D532)) + ('DGL 4'!$P$8/'DGL 4'!$B$27)*(1-EXP(-'DGL 4'!$B$27*D532))+ ('DGL 4'!$P$9/'DGL 4'!$B$28)*(1-EXP(-'DGL 4'!$B$28*D532))</f>
        <v>9.8039213574693953</v>
      </c>
      <c r="J532" s="21">
        <f>(I532+Systeme!$K$20)/Systeme!$K$17</f>
        <v>9.8039213574693945E-3</v>
      </c>
      <c r="L532" s="8">
        <f t="shared" si="16"/>
        <v>9.8039324038762431E-8</v>
      </c>
      <c r="M532" s="21">
        <f>(L532+Systeme!$S$20)/Systeme!$S$17</f>
        <v>9.8039324038762435E-11</v>
      </c>
      <c r="O532" s="8">
        <f>('DGL 4'!$P$15/'DGL 4'!$B$26)*(1-EXP(-'DGL 4'!$B$26*D532)) + ('DGL 4'!$P$16/'DGL 4'!$B$27)*(1-EXP(-'DGL 4'!$B$27*D532))+ ('DGL 4'!$P$17/'DGL 4'!$B$28)*(1-EXP(-'DGL 4'!$B$28*D532))</f>
        <v>1.028655388264163E-5</v>
      </c>
      <c r="P532" s="21">
        <f>(O532+Systeme!$AA$20)/Systeme!$AA$17</f>
        <v>1.028655388264163E-16</v>
      </c>
    </row>
    <row r="533" spans="1:16" x14ac:dyDescent="0.25">
      <c r="A533" s="4">
        <f t="shared" si="17"/>
        <v>531</v>
      </c>
      <c r="D533" s="19">
        <f>A533*0.001 *Systeme!$G$4</f>
        <v>265.5</v>
      </c>
      <c r="F533" s="8">
        <f>('DGL 4'!$P$3/'DGL 4'!$B$26)*(1-EXP(-'DGL 4'!$B$26*D533)) + ('DGL 4'!$P$4/'DGL 4'!$B$27)*(1-EXP(-'DGL 4'!$B$27*D533))+ ('DGL 4'!$P$5/'DGL 4'!$B$28)*(1-EXP(-'DGL 4'!$B$28*D533))</f>
        <v>-9.8039317612862131</v>
      </c>
      <c r="G533" s="21">
        <f>(F533+Systeme!$C$20)/Systeme!$C$17</f>
        <v>0.98039213647742762</v>
      </c>
      <c r="I533" s="8">
        <f>('DGL 4'!$P$7/'DGL 4'!$B$26)*(1-EXP(-'DGL 4'!$B$26*D533)) + ('DGL 4'!$P$8/'DGL 4'!$B$27)*(1-EXP(-'DGL 4'!$B$27*D533))+ ('DGL 4'!$P$9/'DGL 4'!$B$28)*(1-EXP(-'DGL 4'!$B$28*D533))</f>
        <v>9.8039213570849242</v>
      </c>
      <c r="J533" s="21">
        <f>(I533+Systeme!$K$20)/Systeme!$K$17</f>
        <v>9.8039213570849243E-3</v>
      </c>
      <c r="L533" s="8">
        <f t="shared" si="16"/>
        <v>9.8039323572677469E-8</v>
      </c>
      <c r="M533" s="21">
        <f>(L533+Systeme!$S$20)/Systeme!$S$17</f>
        <v>9.8039323572677464E-11</v>
      </c>
      <c r="O533" s="8">
        <f>('DGL 4'!$P$15/'DGL 4'!$B$26)*(1-EXP(-'DGL 4'!$B$26*D533)) + ('DGL 4'!$P$16/'DGL 4'!$B$27)*(1-EXP(-'DGL 4'!$B$27*D533))+ ('DGL 4'!$P$17/'DGL 4'!$B$28)*(1-EXP(-'DGL 4'!$B$28*D533))</f>
        <v>1.0306161965376689E-5</v>
      </c>
      <c r="P533" s="21">
        <f>(O533+Systeme!$AA$20)/Systeme!$AA$17</f>
        <v>1.0306161965376689E-16</v>
      </c>
    </row>
    <row r="534" spans="1:16" x14ac:dyDescent="0.25">
      <c r="A534" s="4">
        <f t="shared" si="17"/>
        <v>532</v>
      </c>
      <c r="D534" s="19">
        <f>A534*0.001 *Systeme!$G$4</f>
        <v>266</v>
      </c>
      <c r="F534" s="8">
        <f>('DGL 4'!$P$3/'DGL 4'!$B$26)*(1-EXP(-'DGL 4'!$B$26*D534)) + ('DGL 4'!$P$4/'DGL 4'!$B$27)*(1-EXP(-'DGL 4'!$B$27*D534))+ ('DGL 4'!$P$5/'DGL 4'!$B$28)*(1-EXP(-'DGL 4'!$B$28*D534))</f>
        <v>-9.8039317805098243</v>
      </c>
      <c r="G534" s="21">
        <f>(F534+Systeme!$C$20)/Systeme!$C$17</f>
        <v>0.98039213643898038</v>
      </c>
      <c r="I534" s="8">
        <f>('DGL 4'!$P$7/'DGL 4'!$B$26)*(1-EXP(-'DGL 4'!$B$26*D534)) + ('DGL 4'!$P$8/'DGL 4'!$B$27)*(1-EXP(-'DGL 4'!$B$27*D534))+ ('DGL 4'!$P$9/'DGL 4'!$B$28)*(1-EXP(-'DGL 4'!$B$28*D534))</f>
        <v>9.8039213567004513</v>
      </c>
      <c r="J534" s="21">
        <f>(I534+Systeme!$K$20)/Systeme!$K$17</f>
        <v>9.8039213567004506E-3</v>
      </c>
      <c r="L534" s="8">
        <f t="shared" si="16"/>
        <v>9.8039324882949347E-8</v>
      </c>
      <c r="M534" s="21">
        <f>(L534+Systeme!$S$20)/Systeme!$S$17</f>
        <v>9.8039324882949351E-11</v>
      </c>
      <c r="O534" s="8">
        <f>('DGL 4'!$P$15/'DGL 4'!$B$26)*(1-EXP(-'DGL 4'!$B$26*D534)) + ('DGL 4'!$P$16/'DGL 4'!$B$27)*(1-EXP(-'DGL 4'!$B$27*D534))+ ('DGL 4'!$P$17/'DGL 4'!$B$28)*(1-EXP(-'DGL 4'!$B$28*D534))</f>
        <v>1.0325770048111747E-5</v>
      </c>
      <c r="P534" s="21">
        <f>(O534+Systeme!$AA$20)/Systeme!$AA$17</f>
        <v>1.0325770048111747E-16</v>
      </c>
    </row>
    <row r="535" spans="1:16" x14ac:dyDescent="0.25">
      <c r="A535" s="4">
        <f t="shared" si="17"/>
        <v>533</v>
      </c>
      <c r="D535" s="19">
        <f>A535*0.001 *Systeme!$G$4</f>
        <v>266.5</v>
      </c>
      <c r="F535" s="8">
        <f>('DGL 4'!$P$3/'DGL 4'!$B$26)*(1-EXP(-'DGL 4'!$B$26*D535)) + ('DGL 4'!$P$4/'DGL 4'!$B$27)*(1-EXP(-'DGL 4'!$B$27*D535))+ ('DGL 4'!$P$5/'DGL 4'!$B$28)*(1-EXP(-'DGL 4'!$B$28*D535))</f>
        <v>-9.8039317997334336</v>
      </c>
      <c r="G535" s="21">
        <f>(F535+Systeme!$C$20)/Systeme!$C$17</f>
        <v>0.98039213640053313</v>
      </c>
      <c r="I535" s="8">
        <f>('DGL 4'!$P$7/'DGL 4'!$B$26)*(1-EXP(-'DGL 4'!$B$26*D535)) + ('DGL 4'!$P$8/'DGL 4'!$B$27)*(1-EXP(-'DGL 4'!$B$27*D535))+ ('DGL 4'!$P$9/'DGL 4'!$B$28)*(1-EXP(-'DGL 4'!$B$28*D535))</f>
        <v>9.8039213563159784</v>
      </c>
      <c r="J535" s="21">
        <f>(I535+Systeme!$K$20)/Systeme!$K$17</f>
        <v>9.8039213563159786E-3</v>
      </c>
      <c r="L535" s="8">
        <f t="shared" si="16"/>
        <v>9.803932441686608E-8</v>
      </c>
      <c r="M535" s="21">
        <f>(L535+Systeme!$S$20)/Systeme!$S$17</f>
        <v>9.8039324416866086E-11</v>
      </c>
      <c r="O535" s="8">
        <f>('DGL 4'!$P$15/'DGL 4'!$B$26)*(1-EXP(-'DGL 4'!$B$26*D535)) + ('DGL 4'!$P$16/'DGL 4'!$B$27)*(1-EXP(-'DGL 4'!$B$27*D535))+ ('DGL 4'!$P$17/'DGL 4'!$B$28)*(1-EXP(-'DGL 4'!$B$28*D535))</f>
        <v>1.0345378130846804E-5</v>
      </c>
      <c r="P535" s="21">
        <f>(O535+Systeme!$AA$20)/Systeme!$AA$17</f>
        <v>1.0345378130846805E-16</v>
      </c>
    </row>
    <row r="536" spans="1:16" x14ac:dyDescent="0.25">
      <c r="A536" s="4">
        <f t="shared" si="17"/>
        <v>534</v>
      </c>
      <c r="D536" s="19">
        <f>A536*0.001 *Systeme!$G$4</f>
        <v>267</v>
      </c>
      <c r="F536" s="8">
        <f>('DGL 4'!$P$3/'DGL 4'!$B$26)*(1-EXP(-'DGL 4'!$B$26*D536)) + ('DGL 4'!$P$4/'DGL 4'!$B$27)*(1-EXP(-'DGL 4'!$B$27*D536))+ ('DGL 4'!$P$5/'DGL 4'!$B$28)*(1-EXP(-'DGL 4'!$B$28*D536))</f>
        <v>-9.8039318189570448</v>
      </c>
      <c r="G536" s="21">
        <f>(F536+Systeme!$C$20)/Systeme!$C$17</f>
        <v>0.98039213636208589</v>
      </c>
      <c r="I536" s="8">
        <f>('DGL 4'!$P$7/'DGL 4'!$B$26)*(1-EXP(-'DGL 4'!$B$26*D536)) + ('DGL 4'!$P$8/'DGL 4'!$B$27)*(1-EXP(-'DGL 4'!$B$27*D536))+ ('DGL 4'!$P$9/'DGL 4'!$B$28)*(1-EXP(-'DGL 4'!$B$28*D536))</f>
        <v>9.8039213559315073</v>
      </c>
      <c r="J536" s="21">
        <f>(I536+Systeme!$K$20)/Systeme!$K$17</f>
        <v>9.8039213559315067E-3</v>
      </c>
      <c r="L536" s="8">
        <f t="shared" si="16"/>
        <v>9.8039323950781118E-8</v>
      </c>
      <c r="M536" s="21">
        <f>(L536+Systeme!$S$20)/Systeme!$S$17</f>
        <v>9.8039323950781114E-11</v>
      </c>
      <c r="O536" s="8">
        <f>('DGL 4'!$P$15/'DGL 4'!$B$26)*(1-EXP(-'DGL 4'!$B$26*D536)) + ('DGL 4'!$P$16/'DGL 4'!$B$27)*(1-EXP(-'DGL 4'!$B$27*D536))+ ('DGL 4'!$P$17/'DGL 4'!$B$28)*(1-EXP(-'DGL 4'!$B$28*D536))</f>
        <v>1.0364986213581863E-5</v>
      </c>
      <c r="P536" s="21">
        <f>(O536+Systeme!$AA$20)/Systeme!$AA$17</f>
        <v>1.0364986213581863E-16</v>
      </c>
    </row>
    <row r="537" spans="1:16" x14ac:dyDescent="0.25">
      <c r="A537" s="4">
        <f t="shared" si="17"/>
        <v>535</v>
      </c>
      <c r="D537" s="19">
        <f>A537*0.001 *Systeme!$G$4</f>
        <v>267.5</v>
      </c>
      <c r="F537" s="8">
        <f>('DGL 4'!$P$3/'DGL 4'!$B$26)*(1-EXP(-'DGL 4'!$B$26*D537)) + ('DGL 4'!$P$4/'DGL 4'!$B$27)*(1-EXP(-'DGL 4'!$B$27*D537))+ ('DGL 4'!$P$5/'DGL 4'!$B$28)*(1-EXP(-'DGL 4'!$B$28*D537))</f>
        <v>-9.8039318381806559</v>
      </c>
      <c r="G537" s="21">
        <f>(F537+Systeme!$C$20)/Systeme!$C$17</f>
        <v>0.98039213632363875</v>
      </c>
      <c r="I537" s="8">
        <f>('DGL 4'!$P$7/'DGL 4'!$B$26)*(1-EXP(-'DGL 4'!$B$26*D537)) + ('DGL 4'!$P$8/'DGL 4'!$B$27)*(1-EXP(-'DGL 4'!$B$27*D537))+ ('DGL 4'!$P$9/'DGL 4'!$B$28)*(1-EXP(-'DGL 4'!$B$28*D537))</f>
        <v>9.8039213555470344</v>
      </c>
      <c r="J537" s="21">
        <f>(I537+Systeme!$K$20)/Systeme!$K$17</f>
        <v>9.8039213555470347E-3</v>
      </c>
      <c r="L537" s="8">
        <f t="shared" si="16"/>
        <v>9.803932526105469E-8</v>
      </c>
      <c r="M537" s="21">
        <f>(L537+Systeme!$S$20)/Systeme!$S$17</f>
        <v>9.8039325261054695E-11</v>
      </c>
      <c r="O537" s="8">
        <f>('DGL 4'!$P$15/'DGL 4'!$B$26)*(1-EXP(-'DGL 4'!$B$26*D537)) + ('DGL 4'!$P$16/'DGL 4'!$B$27)*(1-EXP(-'DGL 4'!$B$27*D537))+ ('DGL 4'!$P$17/'DGL 4'!$B$28)*(1-EXP(-'DGL 4'!$B$28*D537))</f>
        <v>1.038459429631692E-5</v>
      </c>
      <c r="P537" s="21">
        <f>(O537+Systeme!$AA$20)/Systeme!$AA$17</f>
        <v>1.038459429631692E-16</v>
      </c>
    </row>
    <row r="538" spans="1:16" x14ac:dyDescent="0.25">
      <c r="A538" s="4">
        <f t="shared" si="17"/>
        <v>536</v>
      </c>
      <c r="D538" s="19">
        <f>A538*0.001 *Systeme!$G$4</f>
        <v>268</v>
      </c>
      <c r="F538" s="8">
        <f>('DGL 4'!$P$3/'DGL 4'!$B$26)*(1-EXP(-'DGL 4'!$B$26*D538)) + ('DGL 4'!$P$4/'DGL 4'!$B$27)*(1-EXP(-'DGL 4'!$B$27*D538))+ ('DGL 4'!$P$5/'DGL 4'!$B$28)*(1-EXP(-'DGL 4'!$B$28*D538))</f>
        <v>-9.8039318574042671</v>
      </c>
      <c r="G538" s="21">
        <f>(F538+Systeme!$C$20)/Systeme!$C$17</f>
        <v>0.9803921362851914</v>
      </c>
      <c r="I538" s="8">
        <f>('DGL 4'!$P$7/'DGL 4'!$B$26)*(1-EXP(-'DGL 4'!$B$26*D538)) + ('DGL 4'!$P$8/'DGL 4'!$B$27)*(1-EXP(-'DGL 4'!$B$27*D538))+ ('DGL 4'!$P$9/'DGL 4'!$B$28)*(1-EXP(-'DGL 4'!$B$28*D538))</f>
        <v>9.8039213551625632</v>
      </c>
      <c r="J538" s="21">
        <f>(I538+Systeme!$K$20)/Systeme!$K$17</f>
        <v>9.8039213551625627E-3</v>
      </c>
      <c r="L538" s="8">
        <f t="shared" si="16"/>
        <v>9.8039324794969729E-8</v>
      </c>
      <c r="M538" s="21">
        <f>(L538+Systeme!$S$20)/Systeme!$S$17</f>
        <v>9.8039324794969724E-11</v>
      </c>
      <c r="O538" s="8">
        <f>('DGL 4'!$P$15/'DGL 4'!$B$26)*(1-EXP(-'DGL 4'!$B$26*D538)) + ('DGL 4'!$P$16/'DGL 4'!$B$27)*(1-EXP(-'DGL 4'!$B$27*D538))+ ('DGL 4'!$P$17/'DGL 4'!$B$28)*(1-EXP(-'DGL 4'!$B$28*D538))</f>
        <v>1.0404202379051979E-5</v>
      </c>
      <c r="P538" s="21">
        <f>(O538+Systeme!$AA$20)/Systeme!$AA$17</f>
        <v>1.0404202379051978E-16</v>
      </c>
    </row>
    <row r="539" spans="1:16" x14ac:dyDescent="0.25">
      <c r="A539" s="4">
        <f t="shared" si="17"/>
        <v>537</v>
      </c>
      <c r="D539" s="19">
        <f>A539*0.001 *Systeme!$G$4</f>
        <v>268.5</v>
      </c>
      <c r="F539" s="8">
        <f>('DGL 4'!$P$3/'DGL 4'!$B$26)*(1-EXP(-'DGL 4'!$B$26*D539)) + ('DGL 4'!$P$4/'DGL 4'!$B$27)*(1-EXP(-'DGL 4'!$B$27*D539))+ ('DGL 4'!$P$5/'DGL 4'!$B$28)*(1-EXP(-'DGL 4'!$B$28*D539))</f>
        <v>-9.8039318766278782</v>
      </c>
      <c r="G539" s="21">
        <f>(F539+Systeme!$C$20)/Systeme!$C$17</f>
        <v>0.98039213624674426</v>
      </c>
      <c r="I539" s="8">
        <f>('DGL 4'!$P$7/'DGL 4'!$B$26)*(1-EXP(-'DGL 4'!$B$26*D539)) + ('DGL 4'!$P$8/'DGL 4'!$B$27)*(1-EXP(-'DGL 4'!$B$27*D539))+ ('DGL 4'!$P$9/'DGL 4'!$B$28)*(1-EXP(-'DGL 4'!$B$28*D539))</f>
        <v>9.8039213547780903</v>
      </c>
      <c r="J539" s="21">
        <f>(I539+Systeme!$K$20)/Systeme!$K$17</f>
        <v>9.8039213547780907E-3</v>
      </c>
      <c r="L539" s="8">
        <f t="shared" si="16"/>
        <v>9.8039326105241607E-8</v>
      </c>
      <c r="M539" s="21">
        <f>(L539+Systeme!$S$20)/Systeme!$S$17</f>
        <v>9.8039326105241611E-11</v>
      </c>
      <c r="O539" s="8">
        <f>('DGL 4'!$P$15/'DGL 4'!$B$26)*(1-EXP(-'DGL 4'!$B$26*D539)) + ('DGL 4'!$P$16/'DGL 4'!$B$27)*(1-EXP(-'DGL 4'!$B$27*D539))+ ('DGL 4'!$P$17/'DGL 4'!$B$28)*(1-EXP(-'DGL 4'!$B$28*D539))</f>
        <v>1.0423810461787037E-5</v>
      </c>
      <c r="P539" s="21">
        <f>(O539+Systeme!$AA$20)/Systeme!$AA$17</f>
        <v>1.0423810461787037E-16</v>
      </c>
    </row>
    <row r="540" spans="1:16" x14ac:dyDescent="0.25">
      <c r="A540" s="4">
        <f t="shared" si="17"/>
        <v>538</v>
      </c>
      <c r="D540" s="19">
        <f>A540*0.001 *Systeme!$G$4</f>
        <v>269</v>
      </c>
      <c r="F540" s="8">
        <f>('DGL 4'!$P$3/'DGL 4'!$B$26)*(1-EXP(-'DGL 4'!$B$26*D540)) + ('DGL 4'!$P$4/'DGL 4'!$B$27)*(1-EXP(-'DGL 4'!$B$27*D540))+ ('DGL 4'!$P$5/'DGL 4'!$B$28)*(1-EXP(-'DGL 4'!$B$28*D540))</f>
        <v>-9.8039318958514876</v>
      </c>
      <c r="G540" s="21">
        <f>(F540+Systeme!$C$20)/Systeme!$C$17</f>
        <v>0.98039213620829713</v>
      </c>
      <c r="I540" s="8">
        <f>('DGL 4'!$P$7/'DGL 4'!$B$26)*(1-EXP(-'DGL 4'!$B$26*D540)) + ('DGL 4'!$P$8/'DGL 4'!$B$27)*(1-EXP(-'DGL 4'!$B$27*D540))+ ('DGL 4'!$P$9/'DGL 4'!$B$28)*(1-EXP(-'DGL 4'!$B$28*D540))</f>
        <v>9.8039213543936174</v>
      </c>
      <c r="J540" s="21">
        <f>(I540+Systeme!$K$20)/Systeme!$K$17</f>
        <v>9.803921354393617E-3</v>
      </c>
      <c r="L540" s="8">
        <f t="shared" si="16"/>
        <v>9.803932563915834E-8</v>
      </c>
      <c r="M540" s="21">
        <f>(L540+Systeme!$S$20)/Systeme!$S$17</f>
        <v>9.8039325639158346E-11</v>
      </c>
      <c r="O540" s="8">
        <f>('DGL 4'!$P$15/'DGL 4'!$B$26)*(1-EXP(-'DGL 4'!$B$26*D540)) + ('DGL 4'!$P$16/'DGL 4'!$B$27)*(1-EXP(-'DGL 4'!$B$27*D540))+ ('DGL 4'!$P$17/'DGL 4'!$B$28)*(1-EXP(-'DGL 4'!$B$28*D540))</f>
        <v>1.0443418544522094E-5</v>
      </c>
      <c r="P540" s="21">
        <f>(O540+Systeme!$AA$20)/Systeme!$AA$17</f>
        <v>1.0443418544522094E-16</v>
      </c>
    </row>
    <row r="541" spans="1:16" x14ac:dyDescent="0.25">
      <c r="A541" s="4">
        <f t="shared" si="17"/>
        <v>539</v>
      </c>
      <c r="D541" s="19">
        <f>A541*0.001 *Systeme!$G$4</f>
        <v>269.5</v>
      </c>
      <c r="F541" s="8">
        <f>('DGL 4'!$P$3/'DGL 4'!$B$26)*(1-EXP(-'DGL 4'!$B$26*D541)) + ('DGL 4'!$P$4/'DGL 4'!$B$27)*(1-EXP(-'DGL 4'!$B$27*D541))+ ('DGL 4'!$P$5/'DGL 4'!$B$28)*(1-EXP(-'DGL 4'!$B$28*D541))</f>
        <v>-9.8039319150750988</v>
      </c>
      <c r="G541" s="21">
        <f>(F541+Systeme!$C$20)/Systeme!$C$17</f>
        <v>0.98039213616984977</v>
      </c>
      <c r="I541" s="8">
        <f>('DGL 4'!$P$7/'DGL 4'!$B$26)*(1-EXP(-'DGL 4'!$B$26*D541)) + ('DGL 4'!$P$8/'DGL 4'!$B$27)*(1-EXP(-'DGL 4'!$B$27*D541))+ ('DGL 4'!$P$9/'DGL 4'!$B$28)*(1-EXP(-'DGL 4'!$B$28*D541))</f>
        <v>9.8039213540091463</v>
      </c>
      <c r="J541" s="21">
        <f>(I541+Systeme!$K$20)/Systeme!$K$17</f>
        <v>9.8039213540091468E-3</v>
      </c>
      <c r="L541" s="8">
        <f t="shared" si="16"/>
        <v>9.8039325173073378E-8</v>
      </c>
      <c r="M541" s="21">
        <f>(L541+Systeme!$S$20)/Systeme!$S$17</f>
        <v>9.8039325173073374E-11</v>
      </c>
      <c r="O541" s="8">
        <f>('DGL 4'!$P$15/'DGL 4'!$B$26)*(1-EXP(-'DGL 4'!$B$26*D541)) + ('DGL 4'!$P$16/'DGL 4'!$B$27)*(1-EXP(-'DGL 4'!$B$27*D541))+ ('DGL 4'!$P$17/'DGL 4'!$B$28)*(1-EXP(-'DGL 4'!$B$28*D541))</f>
        <v>1.0463026627257153E-5</v>
      </c>
      <c r="P541" s="21">
        <f>(O541+Systeme!$AA$20)/Systeme!$AA$17</f>
        <v>1.0463026627257153E-16</v>
      </c>
    </row>
    <row r="542" spans="1:16" x14ac:dyDescent="0.25">
      <c r="A542" s="4">
        <f t="shared" si="17"/>
        <v>540</v>
      </c>
      <c r="D542" s="19">
        <f>A542*0.001 *Systeme!$G$4</f>
        <v>270</v>
      </c>
      <c r="F542" s="8">
        <f>('DGL 4'!$P$3/'DGL 4'!$B$26)*(1-EXP(-'DGL 4'!$B$26*D542)) + ('DGL 4'!$P$4/'DGL 4'!$B$27)*(1-EXP(-'DGL 4'!$B$27*D542))+ ('DGL 4'!$P$5/'DGL 4'!$B$28)*(1-EXP(-'DGL 4'!$B$28*D542))</f>
        <v>-9.8039319342987099</v>
      </c>
      <c r="G542" s="21">
        <f>(F542+Systeme!$C$20)/Systeme!$C$17</f>
        <v>0.98039213613140264</v>
      </c>
      <c r="I542" s="8">
        <f>('DGL 4'!$P$7/'DGL 4'!$B$26)*(1-EXP(-'DGL 4'!$B$26*D542)) + ('DGL 4'!$P$8/'DGL 4'!$B$27)*(1-EXP(-'DGL 4'!$B$27*D542))+ ('DGL 4'!$P$9/'DGL 4'!$B$28)*(1-EXP(-'DGL 4'!$B$28*D542))</f>
        <v>9.8039213536246734</v>
      </c>
      <c r="J542" s="21">
        <f>(I542+Systeme!$K$20)/Systeme!$K$17</f>
        <v>9.8039213536246731E-3</v>
      </c>
      <c r="L542" s="8">
        <f t="shared" si="16"/>
        <v>9.8039326483345256E-8</v>
      </c>
      <c r="M542" s="21">
        <f>(L542+Systeme!$S$20)/Systeme!$S$17</f>
        <v>9.8039326483345262E-11</v>
      </c>
      <c r="O542" s="8">
        <f>('DGL 4'!$P$15/'DGL 4'!$B$26)*(1-EXP(-'DGL 4'!$B$26*D542)) + ('DGL 4'!$P$16/'DGL 4'!$B$27)*(1-EXP(-'DGL 4'!$B$27*D542))+ ('DGL 4'!$P$17/'DGL 4'!$B$28)*(1-EXP(-'DGL 4'!$B$28*D542))</f>
        <v>1.0482634709992212E-5</v>
      </c>
      <c r="P542" s="21">
        <f>(O542+Systeme!$AA$20)/Systeme!$AA$17</f>
        <v>1.0482634709992212E-16</v>
      </c>
    </row>
    <row r="543" spans="1:16" x14ac:dyDescent="0.25">
      <c r="A543" s="4">
        <f t="shared" si="17"/>
        <v>541</v>
      </c>
      <c r="D543" s="19">
        <f>A543*0.001 *Systeme!$G$4</f>
        <v>270.5</v>
      </c>
      <c r="F543" s="8">
        <f>('DGL 4'!$P$3/'DGL 4'!$B$26)*(1-EXP(-'DGL 4'!$B$26*D543)) + ('DGL 4'!$P$4/'DGL 4'!$B$27)*(1-EXP(-'DGL 4'!$B$27*D543))+ ('DGL 4'!$P$5/'DGL 4'!$B$28)*(1-EXP(-'DGL 4'!$B$28*D543))</f>
        <v>-9.8039319535223211</v>
      </c>
      <c r="G543" s="21">
        <f>(F543+Systeme!$C$20)/Systeme!$C$17</f>
        <v>0.98039213609295539</v>
      </c>
      <c r="I543" s="8">
        <f>('DGL 4'!$P$7/'DGL 4'!$B$26)*(1-EXP(-'DGL 4'!$B$26*D543)) + ('DGL 4'!$P$8/'DGL 4'!$B$27)*(1-EXP(-'DGL 4'!$B$27*D543))+ ('DGL 4'!$P$9/'DGL 4'!$B$28)*(1-EXP(-'DGL 4'!$B$28*D543))</f>
        <v>9.8039213532402023</v>
      </c>
      <c r="J543" s="21">
        <f>(I543+Systeme!$K$20)/Systeme!$K$17</f>
        <v>9.8039213532402029E-3</v>
      </c>
      <c r="L543" s="8">
        <f t="shared" si="16"/>
        <v>9.8039326017261989E-8</v>
      </c>
      <c r="M543" s="21">
        <f>(L543+Systeme!$S$20)/Systeme!$S$17</f>
        <v>9.8039326017261983E-11</v>
      </c>
      <c r="O543" s="8">
        <f>('DGL 4'!$P$15/'DGL 4'!$B$26)*(1-EXP(-'DGL 4'!$B$26*D543)) + ('DGL 4'!$P$16/'DGL 4'!$B$27)*(1-EXP(-'DGL 4'!$B$27*D543))+ ('DGL 4'!$P$17/'DGL 4'!$B$28)*(1-EXP(-'DGL 4'!$B$28*D543))</f>
        <v>1.0502242792727269E-5</v>
      </c>
      <c r="P543" s="21">
        <f>(O543+Systeme!$AA$20)/Systeme!$AA$17</f>
        <v>1.0502242792727269E-16</v>
      </c>
    </row>
    <row r="544" spans="1:16" x14ac:dyDescent="0.25">
      <c r="A544" s="4">
        <f t="shared" si="17"/>
        <v>542</v>
      </c>
      <c r="D544" s="19">
        <f>A544*0.001 *Systeme!$G$4</f>
        <v>271</v>
      </c>
      <c r="F544" s="8">
        <f>('DGL 4'!$P$3/'DGL 4'!$B$26)*(1-EXP(-'DGL 4'!$B$26*D544)) + ('DGL 4'!$P$4/'DGL 4'!$B$27)*(1-EXP(-'DGL 4'!$B$27*D544))+ ('DGL 4'!$P$5/'DGL 4'!$B$28)*(1-EXP(-'DGL 4'!$B$28*D544))</f>
        <v>-9.8039319727459304</v>
      </c>
      <c r="G544" s="21">
        <f>(F544+Systeme!$C$20)/Systeme!$C$17</f>
        <v>0.98039213605450815</v>
      </c>
      <c r="I544" s="8">
        <f>('DGL 4'!$P$7/'DGL 4'!$B$26)*(1-EXP(-'DGL 4'!$B$26*D544)) + ('DGL 4'!$P$8/'DGL 4'!$B$27)*(1-EXP(-'DGL 4'!$B$27*D544))+ ('DGL 4'!$P$9/'DGL 4'!$B$28)*(1-EXP(-'DGL 4'!$B$28*D544))</f>
        <v>9.8039213528557294</v>
      </c>
      <c r="J544" s="21">
        <f>(I544+Systeme!$K$20)/Systeme!$K$17</f>
        <v>9.8039213528557292E-3</v>
      </c>
      <c r="L544" s="8">
        <f t="shared" si="16"/>
        <v>9.8039325551177027E-8</v>
      </c>
      <c r="M544" s="21">
        <f>(L544+Systeme!$S$20)/Systeme!$S$17</f>
        <v>9.8039325551177025E-11</v>
      </c>
      <c r="O544" s="8">
        <f>('DGL 4'!$P$15/'DGL 4'!$B$26)*(1-EXP(-'DGL 4'!$B$26*D544)) + ('DGL 4'!$P$16/'DGL 4'!$B$27)*(1-EXP(-'DGL 4'!$B$27*D544))+ ('DGL 4'!$P$17/'DGL 4'!$B$28)*(1-EXP(-'DGL 4'!$B$28*D544))</f>
        <v>1.0521850875462327E-5</v>
      </c>
      <c r="P544" s="21">
        <f>(O544+Systeme!$AA$20)/Systeme!$AA$17</f>
        <v>1.0521850875462328E-16</v>
      </c>
    </row>
    <row r="545" spans="1:16" x14ac:dyDescent="0.25">
      <c r="A545" s="4">
        <f t="shared" si="17"/>
        <v>543</v>
      </c>
      <c r="D545" s="19">
        <f>A545*0.001 *Systeme!$G$4</f>
        <v>271.5</v>
      </c>
      <c r="F545" s="8">
        <f>('DGL 4'!$P$3/'DGL 4'!$B$26)*(1-EXP(-'DGL 4'!$B$26*D545)) + ('DGL 4'!$P$4/'DGL 4'!$B$27)*(1-EXP(-'DGL 4'!$B$27*D545))+ ('DGL 4'!$P$5/'DGL 4'!$B$28)*(1-EXP(-'DGL 4'!$B$28*D545))</f>
        <v>-9.8039319919695416</v>
      </c>
      <c r="G545" s="21">
        <f>(F545+Systeme!$C$20)/Systeme!$C$17</f>
        <v>0.9803921360160609</v>
      </c>
      <c r="I545" s="8">
        <f>('DGL 4'!$P$7/'DGL 4'!$B$26)*(1-EXP(-'DGL 4'!$B$26*D545)) + ('DGL 4'!$P$8/'DGL 4'!$B$27)*(1-EXP(-'DGL 4'!$B$27*D545))+ ('DGL 4'!$P$9/'DGL 4'!$B$28)*(1-EXP(-'DGL 4'!$B$28*D545))</f>
        <v>9.8039213524712565</v>
      </c>
      <c r="J545" s="21">
        <f>(I545+Systeme!$K$20)/Systeme!$K$17</f>
        <v>9.8039213524712572E-3</v>
      </c>
      <c r="L545" s="8">
        <f t="shared" si="16"/>
        <v>9.8039326861448905E-8</v>
      </c>
      <c r="M545" s="21">
        <f>(L545+Systeme!$S$20)/Systeme!$S$17</f>
        <v>9.8039326861448899E-11</v>
      </c>
      <c r="O545" s="8">
        <f>('DGL 4'!$P$15/'DGL 4'!$B$26)*(1-EXP(-'DGL 4'!$B$26*D545)) + ('DGL 4'!$P$16/'DGL 4'!$B$27)*(1-EXP(-'DGL 4'!$B$27*D545))+ ('DGL 4'!$P$17/'DGL 4'!$B$28)*(1-EXP(-'DGL 4'!$B$28*D545))</f>
        <v>1.0541458958197386E-5</v>
      </c>
      <c r="P545" s="21">
        <f>(O545+Systeme!$AA$20)/Systeme!$AA$17</f>
        <v>1.0541458958197386E-16</v>
      </c>
    </row>
    <row r="546" spans="1:16" x14ac:dyDescent="0.25">
      <c r="A546" s="4">
        <f t="shared" si="17"/>
        <v>544</v>
      </c>
      <c r="D546" s="19">
        <f>A546*0.001 *Systeme!$G$4</f>
        <v>272</v>
      </c>
      <c r="F546" s="8">
        <f>('DGL 4'!$P$3/'DGL 4'!$B$26)*(1-EXP(-'DGL 4'!$B$26*D546)) + ('DGL 4'!$P$4/'DGL 4'!$B$27)*(1-EXP(-'DGL 4'!$B$27*D546))+ ('DGL 4'!$P$5/'DGL 4'!$B$28)*(1-EXP(-'DGL 4'!$B$28*D546))</f>
        <v>-9.8039320111931527</v>
      </c>
      <c r="G546" s="21">
        <f>(F546+Systeme!$C$20)/Systeme!$C$17</f>
        <v>0.98039213597761377</v>
      </c>
      <c r="I546" s="8">
        <f>('DGL 4'!$P$7/'DGL 4'!$B$26)*(1-EXP(-'DGL 4'!$B$26*D546)) + ('DGL 4'!$P$8/'DGL 4'!$B$27)*(1-EXP(-'DGL 4'!$B$27*D546))+ ('DGL 4'!$P$9/'DGL 4'!$B$28)*(1-EXP(-'DGL 4'!$B$28*D546))</f>
        <v>9.8039213520867854</v>
      </c>
      <c r="J546" s="21">
        <f>(I546+Systeme!$K$20)/Systeme!$K$17</f>
        <v>9.8039213520867852E-3</v>
      </c>
      <c r="L546" s="8">
        <f t="shared" si="16"/>
        <v>9.8039326395365638E-8</v>
      </c>
      <c r="M546" s="21">
        <f>(L546+Systeme!$S$20)/Systeme!$S$17</f>
        <v>9.8039326395365634E-11</v>
      </c>
      <c r="O546" s="8">
        <f>('DGL 4'!$P$15/'DGL 4'!$B$26)*(1-EXP(-'DGL 4'!$B$26*D546)) + ('DGL 4'!$P$16/'DGL 4'!$B$27)*(1-EXP(-'DGL 4'!$B$27*D546))+ ('DGL 4'!$P$17/'DGL 4'!$B$28)*(1-EXP(-'DGL 4'!$B$28*D546))</f>
        <v>1.0561067040932443E-5</v>
      </c>
      <c r="P546" s="21">
        <f>(O546+Systeme!$AA$20)/Systeme!$AA$17</f>
        <v>1.0561067040932442E-16</v>
      </c>
    </row>
    <row r="547" spans="1:16" x14ac:dyDescent="0.25">
      <c r="A547" s="4">
        <f t="shared" si="17"/>
        <v>545</v>
      </c>
      <c r="D547" s="19">
        <f>A547*0.001 *Systeme!$G$4</f>
        <v>272.5</v>
      </c>
      <c r="F547" s="8">
        <f>('DGL 4'!$P$3/'DGL 4'!$B$26)*(1-EXP(-'DGL 4'!$B$26*D547)) + ('DGL 4'!$P$4/'DGL 4'!$B$27)*(1-EXP(-'DGL 4'!$B$27*D547))+ ('DGL 4'!$P$5/'DGL 4'!$B$28)*(1-EXP(-'DGL 4'!$B$28*D547))</f>
        <v>-9.8039320304167639</v>
      </c>
      <c r="G547" s="21">
        <f>(F547+Systeme!$C$20)/Systeme!$C$17</f>
        <v>0.98039213593916641</v>
      </c>
      <c r="I547" s="8">
        <f>('DGL 4'!$P$7/'DGL 4'!$B$26)*(1-EXP(-'DGL 4'!$B$26*D547)) + ('DGL 4'!$P$8/'DGL 4'!$B$27)*(1-EXP(-'DGL 4'!$B$27*D547))+ ('DGL 4'!$P$9/'DGL 4'!$B$28)*(1-EXP(-'DGL 4'!$B$28*D547))</f>
        <v>9.8039213517023125</v>
      </c>
      <c r="J547" s="21">
        <f>(I547+Systeme!$K$20)/Systeme!$K$17</f>
        <v>9.8039213517023133E-3</v>
      </c>
      <c r="L547" s="8">
        <f t="shared" si="16"/>
        <v>9.8039327705637516E-8</v>
      </c>
      <c r="M547" s="21">
        <f>(L547+Systeme!$S$20)/Systeme!$S$17</f>
        <v>9.8039327705637521E-11</v>
      </c>
      <c r="O547" s="8">
        <f>('DGL 4'!$P$15/'DGL 4'!$B$26)*(1-EXP(-'DGL 4'!$B$26*D547)) + ('DGL 4'!$P$16/'DGL 4'!$B$27)*(1-EXP(-'DGL 4'!$B$27*D547))+ ('DGL 4'!$P$17/'DGL 4'!$B$28)*(1-EXP(-'DGL 4'!$B$28*D547))</f>
        <v>1.0580675123667502E-5</v>
      </c>
      <c r="P547" s="21">
        <f>(O547+Systeme!$AA$20)/Systeme!$AA$17</f>
        <v>1.0580675123667501E-16</v>
      </c>
    </row>
    <row r="548" spans="1:16" x14ac:dyDescent="0.25">
      <c r="A548" s="4">
        <f t="shared" si="17"/>
        <v>546</v>
      </c>
      <c r="D548" s="19">
        <f>A548*0.001 *Systeme!$G$4</f>
        <v>273</v>
      </c>
      <c r="F548" s="8">
        <f>('DGL 4'!$P$3/'DGL 4'!$B$26)*(1-EXP(-'DGL 4'!$B$26*D548)) + ('DGL 4'!$P$4/'DGL 4'!$B$27)*(1-EXP(-'DGL 4'!$B$27*D548))+ ('DGL 4'!$P$5/'DGL 4'!$B$28)*(1-EXP(-'DGL 4'!$B$28*D548))</f>
        <v>-9.8039320496403732</v>
      </c>
      <c r="G548" s="21">
        <f>(F548+Systeme!$C$20)/Systeme!$C$17</f>
        <v>0.98039213590071927</v>
      </c>
      <c r="I548" s="8">
        <f>('DGL 4'!$P$7/'DGL 4'!$B$26)*(1-EXP(-'DGL 4'!$B$26*D548)) + ('DGL 4'!$P$8/'DGL 4'!$B$27)*(1-EXP(-'DGL 4'!$B$27*D548))+ ('DGL 4'!$P$9/'DGL 4'!$B$28)*(1-EXP(-'DGL 4'!$B$28*D548))</f>
        <v>9.8039213513178396</v>
      </c>
      <c r="J548" s="21">
        <f>(I548+Systeme!$K$20)/Systeme!$K$17</f>
        <v>9.8039213513178396E-3</v>
      </c>
      <c r="L548" s="8">
        <f t="shared" si="16"/>
        <v>9.8039327239554249E-8</v>
      </c>
      <c r="M548" s="21">
        <f>(L548+Systeme!$S$20)/Systeme!$S$17</f>
        <v>9.8039327239554243E-11</v>
      </c>
      <c r="O548" s="8">
        <f>('DGL 4'!$P$15/'DGL 4'!$B$26)*(1-EXP(-'DGL 4'!$B$26*D548)) + ('DGL 4'!$P$16/'DGL 4'!$B$27)*(1-EXP(-'DGL 4'!$B$27*D548))+ ('DGL 4'!$P$17/'DGL 4'!$B$28)*(1-EXP(-'DGL 4'!$B$28*D548))</f>
        <v>1.0600283206402559E-5</v>
      </c>
      <c r="P548" s="21">
        <f>(O548+Systeme!$AA$20)/Systeme!$AA$17</f>
        <v>1.0600283206402559E-16</v>
      </c>
    </row>
    <row r="549" spans="1:16" x14ac:dyDescent="0.25">
      <c r="A549" s="4">
        <f t="shared" si="17"/>
        <v>547</v>
      </c>
      <c r="D549" s="19">
        <f>A549*0.001 *Systeme!$G$4</f>
        <v>273.5</v>
      </c>
      <c r="F549" s="8">
        <f>('DGL 4'!$P$3/'DGL 4'!$B$26)*(1-EXP(-'DGL 4'!$B$26*D549)) + ('DGL 4'!$P$4/'DGL 4'!$B$27)*(1-EXP(-'DGL 4'!$B$27*D549))+ ('DGL 4'!$P$5/'DGL 4'!$B$28)*(1-EXP(-'DGL 4'!$B$28*D549))</f>
        <v>-9.8039320688639844</v>
      </c>
      <c r="G549" s="21">
        <f>(F549+Systeme!$C$20)/Systeme!$C$17</f>
        <v>0.98039213586227203</v>
      </c>
      <c r="I549" s="8">
        <f>('DGL 4'!$P$7/'DGL 4'!$B$26)*(1-EXP(-'DGL 4'!$B$26*D549)) + ('DGL 4'!$P$8/'DGL 4'!$B$27)*(1-EXP(-'DGL 4'!$B$27*D549))+ ('DGL 4'!$P$9/'DGL 4'!$B$28)*(1-EXP(-'DGL 4'!$B$28*D549))</f>
        <v>9.8039213509333685</v>
      </c>
      <c r="J549" s="21">
        <f>(I549+Systeme!$K$20)/Systeme!$K$17</f>
        <v>9.8039213509333693E-3</v>
      </c>
      <c r="L549" s="8">
        <f t="shared" si="16"/>
        <v>9.8039326773469287E-8</v>
      </c>
      <c r="M549" s="21">
        <f>(L549+Systeme!$S$20)/Systeme!$S$17</f>
        <v>9.8039326773469284E-11</v>
      </c>
      <c r="O549" s="8">
        <f>('DGL 4'!$P$15/'DGL 4'!$B$26)*(1-EXP(-'DGL 4'!$B$26*D549)) + ('DGL 4'!$P$16/'DGL 4'!$B$27)*(1-EXP(-'DGL 4'!$B$27*D549))+ ('DGL 4'!$P$17/'DGL 4'!$B$28)*(1-EXP(-'DGL 4'!$B$28*D549))</f>
        <v>1.0619891289137617E-5</v>
      </c>
      <c r="P549" s="21">
        <f>(O549+Systeme!$AA$20)/Systeme!$AA$17</f>
        <v>1.0619891289137617E-16</v>
      </c>
    </row>
    <row r="550" spans="1:16" x14ac:dyDescent="0.25">
      <c r="A550" s="4">
        <f t="shared" si="17"/>
        <v>548</v>
      </c>
      <c r="D550" s="19">
        <f>A550*0.001 *Systeme!$G$4</f>
        <v>274</v>
      </c>
      <c r="F550" s="8">
        <f>('DGL 4'!$P$3/'DGL 4'!$B$26)*(1-EXP(-'DGL 4'!$B$26*D550)) + ('DGL 4'!$P$4/'DGL 4'!$B$27)*(1-EXP(-'DGL 4'!$B$27*D550))+ ('DGL 4'!$P$5/'DGL 4'!$B$28)*(1-EXP(-'DGL 4'!$B$28*D550))</f>
        <v>-9.8039320880875955</v>
      </c>
      <c r="G550" s="21">
        <f>(F550+Systeme!$C$20)/Systeme!$C$17</f>
        <v>0.98039213582382478</v>
      </c>
      <c r="I550" s="8">
        <f>('DGL 4'!$P$7/'DGL 4'!$B$26)*(1-EXP(-'DGL 4'!$B$26*D550)) + ('DGL 4'!$P$8/'DGL 4'!$B$27)*(1-EXP(-'DGL 4'!$B$27*D550))+ ('DGL 4'!$P$9/'DGL 4'!$B$28)*(1-EXP(-'DGL 4'!$B$28*D550))</f>
        <v>9.8039213505488956</v>
      </c>
      <c r="J550" s="21">
        <f>(I550+Systeme!$K$20)/Systeme!$K$17</f>
        <v>9.8039213505488956E-3</v>
      </c>
      <c r="L550" s="8">
        <f t="shared" si="16"/>
        <v>9.8039328083741165E-8</v>
      </c>
      <c r="M550" s="21">
        <f>(L550+Systeme!$S$20)/Systeme!$S$17</f>
        <v>9.8039328083741159E-11</v>
      </c>
      <c r="O550" s="8">
        <f>('DGL 4'!$P$15/'DGL 4'!$B$26)*(1-EXP(-'DGL 4'!$B$26*D550)) + ('DGL 4'!$P$16/'DGL 4'!$B$27)*(1-EXP(-'DGL 4'!$B$27*D550))+ ('DGL 4'!$P$17/'DGL 4'!$B$28)*(1-EXP(-'DGL 4'!$B$28*D550))</f>
        <v>1.0639499371872676E-5</v>
      </c>
      <c r="P550" s="21">
        <f>(O550+Systeme!$AA$20)/Systeme!$AA$17</f>
        <v>1.0639499371872676E-16</v>
      </c>
    </row>
    <row r="551" spans="1:16" x14ac:dyDescent="0.25">
      <c r="A551" s="4">
        <f t="shared" si="17"/>
        <v>549</v>
      </c>
      <c r="D551" s="19">
        <f>A551*0.001 *Systeme!$G$4</f>
        <v>274.5</v>
      </c>
      <c r="F551" s="8">
        <f>('DGL 4'!$P$3/'DGL 4'!$B$26)*(1-EXP(-'DGL 4'!$B$26*D551)) + ('DGL 4'!$P$4/'DGL 4'!$B$27)*(1-EXP(-'DGL 4'!$B$27*D551))+ ('DGL 4'!$P$5/'DGL 4'!$B$28)*(1-EXP(-'DGL 4'!$B$28*D551))</f>
        <v>-9.8039321073112067</v>
      </c>
      <c r="G551" s="21">
        <f>(F551+Systeme!$C$20)/Systeme!$C$17</f>
        <v>0.98039213578537765</v>
      </c>
      <c r="I551" s="8">
        <f>('DGL 4'!$P$7/'DGL 4'!$B$26)*(1-EXP(-'DGL 4'!$B$26*D551)) + ('DGL 4'!$P$8/'DGL 4'!$B$27)*(1-EXP(-'DGL 4'!$B$27*D551))+ ('DGL 4'!$P$9/'DGL 4'!$B$28)*(1-EXP(-'DGL 4'!$B$28*D551))</f>
        <v>9.8039213501644245</v>
      </c>
      <c r="J551" s="21">
        <f>(I551+Systeme!$K$20)/Systeme!$K$17</f>
        <v>9.8039213501644237E-3</v>
      </c>
      <c r="L551" s="8">
        <f t="shared" si="16"/>
        <v>9.8039327617657898E-8</v>
      </c>
      <c r="M551" s="21">
        <f>(L551+Systeme!$S$20)/Systeme!$S$17</f>
        <v>9.8039327617657893E-11</v>
      </c>
      <c r="O551" s="8">
        <f>('DGL 4'!$P$15/'DGL 4'!$B$26)*(1-EXP(-'DGL 4'!$B$26*D551)) + ('DGL 4'!$P$16/'DGL 4'!$B$27)*(1-EXP(-'DGL 4'!$B$27*D551))+ ('DGL 4'!$P$17/'DGL 4'!$B$28)*(1-EXP(-'DGL 4'!$B$28*D551))</f>
        <v>1.0659107454607733E-5</v>
      </c>
      <c r="P551" s="21">
        <f>(O551+Systeme!$AA$20)/Systeme!$AA$17</f>
        <v>1.0659107454607733E-16</v>
      </c>
    </row>
    <row r="552" spans="1:16" x14ac:dyDescent="0.25">
      <c r="A552" s="4">
        <f t="shared" si="17"/>
        <v>550</v>
      </c>
      <c r="D552" s="19">
        <f>A552*0.001 *Systeme!$G$4</f>
        <v>275</v>
      </c>
      <c r="F552" s="8">
        <f>('DGL 4'!$P$3/'DGL 4'!$B$26)*(1-EXP(-'DGL 4'!$B$26*D552)) + ('DGL 4'!$P$4/'DGL 4'!$B$27)*(1-EXP(-'DGL 4'!$B$27*D552))+ ('DGL 4'!$P$5/'DGL 4'!$B$28)*(1-EXP(-'DGL 4'!$B$28*D552))</f>
        <v>-9.803932126534816</v>
      </c>
      <c r="G552" s="21">
        <f>(F552+Systeme!$C$20)/Systeme!$C$17</f>
        <v>0.9803921357469304</v>
      </c>
      <c r="I552" s="8">
        <f>('DGL 4'!$P$7/'DGL 4'!$B$26)*(1-EXP(-'DGL 4'!$B$26*D552)) + ('DGL 4'!$P$8/'DGL 4'!$B$27)*(1-EXP(-'DGL 4'!$B$27*D552))+ ('DGL 4'!$P$9/'DGL 4'!$B$28)*(1-EXP(-'DGL 4'!$B$28*D552))</f>
        <v>9.8039213497799516</v>
      </c>
      <c r="J552" s="21">
        <f>(I552+Systeme!$K$20)/Systeme!$K$17</f>
        <v>9.8039213497799517E-3</v>
      </c>
      <c r="L552" s="8">
        <f t="shared" si="16"/>
        <v>9.8039327151572936E-8</v>
      </c>
      <c r="M552" s="21">
        <f>(L552+Systeme!$S$20)/Systeme!$S$17</f>
        <v>9.8039327151572935E-11</v>
      </c>
      <c r="O552" s="8">
        <f>('DGL 4'!$P$15/'DGL 4'!$B$26)*(1-EXP(-'DGL 4'!$B$26*D552)) + ('DGL 4'!$P$16/'DGL 4'!$B$27)*(1-EXP(-'DGL 4'!$B$27*D552))+ ('DGL 4'!$P$17/'DGL 4'!$B$28)*(1-EXP(-'DGL 4'!$B$28*D552))</f>
        <v>1.0678715537342792E-5</v>
      </c>
      <c r="P552" s="21">
        <f>(O552+Systeme!$AA$20)/Systeme!$AA$17</f>
        <v>1.0678715537342792E-16</v>
      </c>
    </row>
    <row r="553" spans="1:16" x14ac:dyDescent="0.25">
      <c r="A553" s="4">
        <f t="shared" si="17"/>
        <v>551</v>
      </c>
      <c r="D553" s="19">
        <f>A553*0.001 *Systeme!$G$4</f>
        <v>275.5</v>
      </c>
      <c r="F553" s="8">
        <f>('DGL 4'!$P$3/'DGL 4'!$B$26)*(1-EXP(-'DGL 4'!$B$26*D553)) + ('DGL 4'!$P$4/'DGL 4'!$B$27)*(1-EXP(-'DGL 4'!$B$27*D553))+ ('DGL 4'!$P$5/'DGL 4'!$B$28)*(1-EXP(-'DGL 4'!$B$28*D553))</f>
        <v>-9.8039321457584272</v>
      </c>
      <c r="G553" s="21">
        <f>(F553+Systeme!$C$20)/Systeme!$C$17</f>
        <v>0.98039213570848316</v>
      </c>
      <c r="I553" s="8">
        <f>('DGL 4'!$P$7/'DGL 4'!$B$26)*(1-EXP(-'DGL 4'!$B$26*D553)) + ('DGL 4'!$P$8/'DGL 4'!$B$27)*(1-EXP(-'DGL 4'!$B$27*D553))+ ('DGL 4'!$P$9/'DGL 4'!$B$28)*(1-EXP(-'DGL 4'!$B$28*D553))</f>
        <v>9.8039213493954787</v>
      </c>
      <c r="J553" s="21">
        <f>(I553+Systeme!$K$20)/Systeme!$K$17</f>
        <v>9.803921349395478E-3</v>
      </c>
      <c r="L553" s="8">
        <f t="shared" si="16"/>
        <v>9.8039328461844814E-8</v>
      </c>
      <c r="M553" s="21">
        <f>(L553+Systeme!$S$20)/Systeme!$S$17</f>
        <v>9.803932846184481E-11</v>
      </c>
      <c r="O553" s="8">
        <f>('DGL 4'!$P$15/'DGL 4'!$B$26)*(1-EXP(-'DGL 4'!$B$26*D553)) + ('DGL 4'!$P$16/'DGL 4'!$B$27)*(1-EXP(-'DGL 4'!$B$27*D553))+ ('DGL 4'!$P$17/'DGL 4'!$B$28)*(1-EXP(-'DGL 4'!$B$28*D553))</f>
        <v>1.069832362007785E-5</v>
      </c>
      <c r="P553" s="21">
        <f>(O553+Systeme!$AA$20)/Systeme!$AA$17</f>
        <v>1.0698323620077851E-16</v>
      </c>
    </row>
    <row r="554" spans="1:16" x14ac:dyDescent="0.25">
      <c r="A554" s="4">
        <f t="shared" si="17"/>
        <v>552</v>
      </c>
      <c r="D554" s="19">
        <f>A554*0.001 *Systeme!$G$4</f>
        <v>276</v>
      </c>
      <c r="F554" s="8">
        <f>('DGL 4'!$P$3/'DGL 4'!$B$26)*(1-EXP(-'DGL 4'!$B$26*D554)) + ('DGL 4'!$P$4/'DGL 4'!$B$27)*(1-EXP(-'DGL 4'!$B$27*D554))+ ('DGL 4'!$P$5/'DGL 4'!$B$28)*(1-EXP(-'DGL 4'!$B$28*D554))</f>
        <v>-9.8039321649820383</v>
      </c>
      <c r="G554" s="21">
        <f>(F554+Systeme!$C$20)/Systeme!$C$17</f>
        <v>0.98039213567003591</v>
      </c>
      <c r="I554" s="8">
        <f>('DGL 4'!$P$7/'DGL 4'!$B$26)*(1-EXP(-'DGL 4'!$B$26*D554)) + ('DGL 4'!$P$8/'DGL 4'!$B$27)*(1-EXP(-'DGL 4'!$B$27*D554))+ ('DGL 4'!$P$9/'DGL 4'!$B$28)*(1-EXP(-'DGL 4'!$B$28*D554))</f>
        <v>9.8039213490110075</v>
      </c>
      <c r="J554" s="21">
        <f>(I554+Systeme!$K$20)/Systeme!$K$17</f>
        <v>9.8039213490110078E-3</v>
      </c>
      <c r="L554" s="8">
        <f t="shared" si="16"/>
        <v>9.8039327995761547E-8</v>
      </c>
      <c r="M554" s="21">
        <f>(L554+Systeme!$S$20)/Systeme!$S$17</f>
        <v>9.8039327995761544E-11</v>
      </c>
      <c r="O554" s="8">
        <f>('DGL 4'!$P$15/'DGL 4'!$B$26)*(1-EXP(-'DGL 4'!$B$26*D554)) + ('DGL 4'!$P$16/'DGL 4'!$B$27)*(1-EXP(-'DGL 4'!$B$27*D554))+ ('DGL 4'!$P$17/'DGL 4'!$B$28)*(1-EXP(-'DGL 4'!$B$28*D554))</f>
        <v>1.0717931702812907E-5</v>
      </c>
      <c r="P554" s="21">
        <f>(O554+Systeme!$AA$20)/Systeme!$AA$17</f>
        <v>1.0717931702812907E-16</v>
      </c>
    </row>
    <row r="555" spans="1:16" x14ac:dyDescent="0.25">
      <c r="A555" s="4">
        <f t="shared" si="17"/>
        <v>553</v>
      </c>
      <c r="D555" s="19">
        <f>A555*0.001 *Systeme!$G$4</f>
        <v>276.5</v>
      </c>
      <c r="F555" s="8">
        <f>('DGL 4'!$P$3/'DGL 4'!$B$26)*(1-EXP(-'DGL 4'!$B$26*D555)) + ('DGL 4'!$P$4/'DGL 4'!$B$27)*(1-EXP(-'DGL 4'!$B$27*D555))+ ('DGL 4'!$P$5/'DGL 4'!$B$28)*(1-EXP(-'DGL 4'!$B$28*D555))</f>
        <v>-9.8039321842056495</v>
      </c>
      <c r="G555" s="21">
        <f>(F555+Systeme!$C$20)/Systeme!$C$17</f>
        <v>0.98039213563158867</v>
      </c>
      <c r="I555" s="8">
        <f>('DGL 4'!$P$7/'DGL 4'!$B$26)*(1-EXP(-'DGL 4'!$B$26*D555)) + ('DGL 4'!$P$8/'DGL 4'!$B$27)*(1-EXP(-'DGL 4'!$B$27*D555))+ ('DGL 4'!$P$9/'DGL 4'!$B$28)*(1-EXP(-'DGL 4'!$B$28*D555))</f>
        <v>9.8039213486265346</v>
      </c>
      <c r="J555" s="21">
        <f>(I555+Systeme!$K$20)/Systeme!$K$17</f>
        <v>9.8039213486265341E-3</v>
      </c>
      <c r="L555" s="8">
        <f t="shared" si="16"/>
        <v>9.8039329306033425E-8</v>
      </c>
      <c r="M555" s="21">
        <f>(L555+Systeme!$S$20)/Systeme!$S$17</f>
        <v>9.8039329306033419E-11</v>
      </c>
      <c r="O555" s="8">
        <f>('DGL 4'!$P$15/'DGL 4'!$B$26)*(1-EXP(-'DGL 4'!$B$26*D555)) + ('DGL 4'!$P$16/'DGL 4'!$B$27)*(1-EXP(-'DGL 4'!$B$27*D555))+ ('DGL 4'!$P$17/'DGL 4'!$B$28)*(1-EXP(-'DGL 4'!$B$28*D555))</f>
        <v>1.0737539785547966E-5</v>
      </c>
      <c r="P555" s="21">
        <f>(O555+Systeme!$AA$20)/Systeme!$AA$17</f>
        <v>1.0737539785547965E-16</v>
      </c>
    </row>
    <row r="556" spans="1:16" x14ac:dyDescent="0.25">
      <c r="A556" s="4">
        <f t="shared" si="17"/>
        <v>554</v>
      </c>
      <c r="D556" s="19">
        <f>A556*0.001 *Systeme!$G$4</f>
        <v>277</v>
      </c>
      <c r="F556" s="8">
        <f>('DGL 4'!$P$3/'DGL 4'!$B$26)*(1-EXP(-'DGL 4'!$B$26*D556)) + ('DGL 4'!$P$4/'DGL 4'!$B$27)*(1-EXP(-'DGL 4'!$B$27*D556))+ ('DGL 4'!$P$5/'DGL 4'!$B$28)*(1-EXP(-'DGL 4'!$B$28*D556))</f>
        <v>-9.8039322034292589</v>
      </c>
      <c r="G556" s="21">
        <f>(F556+Systeme!$C$20)/Systeme!$C$17</f>
        <v>0.98039213559314142</v>
      </c>
      <c r="I556" s="8">
        <f>('DGL 4'!$P$7/'DGL 4'!$B$26)*(1-EXP(-'DGL 4'!$B$26*D556)) + ('DGL 4'!$P$8/'DGL 4'!$B$27)*(1-EXP(-'DGL 4'!$B$27*D556))+ ('DGL 4'!$P$9/'DGL 4'!$B$28)*(1-EXP(-'DGL 4'!$B$28*D556))</f>
        <v>9.8039213482420635</v>
      </c>
      <c r="J556" s="21">
        <f>(I556+Systeme!$K$20)/Systeme!$K$17</f>
        <v>9.8039213482420638E-3</v>
      </c>
      <c r="L556" s="8">
        <f t="shared" si="16"/>
        <v>9.8039327063593318E-8</v>
      </c>
      <c r="M556" s="21">
        <f>(L556+Systeme!$S$20)/Systeme!$S$17</f>
        <v>9.803932706359332E-11</v>
      </c>
      <c r="O556" s="8">
        <f>('DGL 4'!$P$15/'DGL 4'!$B$26)*(1-EXP(-'DGL 4'!$B$26*D556)) + ('DGL 4'!$P$16/'DGL 4'!$B$27)*(1-EXP(-'DGL 4'!$B$27*D556))+ ('DGL 4'!$P$17/'DGL 4'!$B$28)*(1-EXP(-'DGL 4'!$B$28*D556))</f>
        <v>1.0757147868283023E-5</v>
      </c>
      <c r="P556" s="21">
        <f>(O556+Systeme!$AA$20)/Systeme!$AA$17</f>
        <v>1.0757147868283023E-16</v>
      </c>
    </row>
    <row r="557" spans="1:16" x14ac:dyDescent="0.25">
      <c r="A557" s="4">
        <f t="shared" si="17"/>
        <v>555</v>
      </c>
      <c r="D557" s="19">
        <f>A557*0.001 *Systeme!$G$4</f>
        <v>277.5</v>
      </c>
      <c r="F557" s="8">
        <f>('DGL 4'!$P$3/'DGL 4'!$B$26)*(1-EXP(-'DGL 4'!$B$26*D557)) + ('DGL 4'!$P$4/'DGL 4'!$B$27)*(1-EXP(-'DGL 4'!$B$27*D557))+ ('DGL 4'!$P$5/'DGL 4'!$B$28)*(1-EXP(-'DGL 4'!$B$28*D557))</f>
        <v>-9.80393222265287</v>
      </c>
      <c r="G557" s="21">
        <f>(F557+Systeme!$C$20)/Systeme!$C$17</f>
        <v>0.98039213555469429</v>
      </c>
      <c r="I557" s="8">
        <f>('DGL 4'!$P$7/'DGL 4'!$B$26)*(1-EXP(-'DGL 4'!$B$26*D557)) + ('DGL 4'!$P$8/'DGL 4'!$B$27)*(1-EXP(-'DGL 4'!$B$27*D557))+ ('DGL 4'!$P$9/'DGL 4'!$B$28)*(1-EXP(-'DGL 4'!$B$28*D557))</f>
        <v>9.8039213478575906</v>
      </c>
      <c r="J557" s="21">
        <f>(I557+Systeme!$K$20)/Systeme!$K$17</f>
        <v>9.8039213478575901E-3</v>
      </c>
      <c r="L557" s="8">
        <f t="shared" si="16"/>
        <v>9.8039328373865196E-8</v>
      </c>
      <c r="M557" s="21">
        <f>(L557+Systeme!$S$20)/Systeme!$S$17</f>
        <v>9.8039328373865195E-11</v>
      </c>
      <c r="O557" s="8">
        <f>('DGL 4'!$P$15/'DGL 4'!$B$26)*(1-EXP(-'DGL 4'!$B$26*D557)) + ('DGL 4'!$P$16/'DGL 4'!$B$27)*(1-EXP(-'DGL 4'!$B$27*D557))+ ('DGL 4'!$P$17/'DGL 4'!$B$28)*(1-EXP(-'DGL 4'!$B$28*D557))</f>
        <v>1.0776755951018081E-5</v>
      </c>
      <c r="P557" s="21">
        <f>(O557+Systeme!$AA$20)/Systeme!$AA$17</f>
        <v>1.0776755951018081E-16</v>
      </c>
    </row>
    <row r="558" spans="1:16" x14ac:dyDescent="0.25">
      <c r="A558" s="4">
        <f t="shared" si="17"/>
        <v>556</v>
      </c>
      <c r="D558" s="19">
        <f>A558*0.001 *Systeme!$G$4</f>
        <v>278</v>
      </c>
      <c r="F558" s="8">
        <f>('DGL 4'!$P$3/'DGL 4'!$B$26)*(1-EXP(-'DGL 4'!$B$26*D558)) + ('DGL 4'!$P$4/'DGL 4'!$B$27)*(1-EXP(-'DGL 4'!$B$27*D558))+ ('DGL 4'!$P$5/'DGL 4'!$B$28)*(1-EXP(-'DGL 4'!$B$28*D558))</f>
        <v>-9.8039322418764812</v>
      </c>
      <c r="G558" s="21">
        <f>(F558+Systeme!$C$20)/Systeme!$C$17</f>
        <v>0.98039213551624693</v>
      </c>
      <c r="I558" s="8">
        <f>('DGL 4'!$P$7/'DGL 4'!$B$26)*(1-EXP(-'DGL 4'!$B$26*D558)) + ('DGL 4'!$P$8/'DGL 4'!$B$27)*(1-EXP(-'DGL 4'!$B$27*D558))+ ('DGL 4'!$P$9/'DGL 4'!$B$28)*(1-EXP(-'DGL 4'!$B$28*D558))</f>
        <v>9.8039213474731177</v>
      </c>
      <c r="J558" s="21">
        <f>(I558+Systeme!$K$20)/Systeme!$K$17</f>
        <v>9.8039213474731182E-3</v>
      </c>
      <c r="L558" s="8">
        <f t="shared" si="16"/>
        <v>9.8039329684137074E-8</v>
      </c>
      <c r="M558" s="21">
        <f>(L558+Systeme!$S$20)/Systeme!$S$17</f>
        <v>9.8039329684137069E-11</v>
      </c>
      <c r="O558" s="8">
        <f>('DGL 4'!$P$15/'DGL 4'!$B$26)*(1-EXP(-'DGL 4'!$B$26*D558)) + ('DGL 4'!$P$16/'DGL 4'!$B$27)*(1-EXP(-'DGL 4'!$B$27*D558))+ ('DGL 4'!$P$17/'DGL 4'!$B$28)*(1-EXP(-'DGL 4'!$B$28*D558))</f>
        <v>1.079636403375314E-5</v>
      </c>
      <c r="P558" s="21">
        <f>(O558+Systeme!$AA$20)/Systeme!$AA$17</f>
        <v>1.079636403375314E-16</v>
      </c>
    </row>
    <row r="559" spans="1:16" x14ac:dyDescent="0.25">
      <c r="A559" s="4">
        <f t="shared" si="17"/>
        <v>557</v>
      </c>
      <c r="D559" s="19">
        <f>A559*0.001 *Systeme!$G$4</f>
        <v>278.5</v>
      </c>
      <c r="F559" s="8">
        <f>('DGL 4'!$P$3/'DGL 4'!$B$26)*(1-EXP(-'DGL 4'!$B$26*D559)) + ('DGL 4'!$P$4/'DGL 4'!$B$27)*(1-EXP(-'DGL 4'!$B$27*D559))+ ('DGL 4'!$P$5/'DGL 4'!$B$28)*(1-EXP(-'DGL 4'!$B$28*D559))</f>
        <v>-9.8039322611000923</v>
      </c>
      <c r="G559" s="21">
        <f>(F559+Systeme!$C$20)/Systeme!$C$17</f>
        <v>0.9803921354777998</v>
      </c>
      <c r="I559" s="8">
        <f>('DGL 4'!$P$7/'DGL 4'!$B$26)*(1-EXP(-'DGL 4'!$B$26*D559)) + ('DGL 4'!$P$8/'DGL 4'!$B$27)*(1-EXP(-'DGL 4'!$B$27*D559))+ ('DGL 4'!$P$9/'DGL 4'!$B$28)*(1-EXP(-'DGL 4'!$B$28*D559))</f>
        <v>9.8039213470886466</v>
      </c>
      <c r="J559" s="21">
        <f>(I559+Systeme!$K$20)/Systeme!$K$17</f>
        <v>9.8039213470886462E-3</v>
      </c>
      <c r="L559" s="8">
        <f t="shared" si="16"/>
        <v>9.8039329218053807E-8</v>
      </c>
      <c r="M559" s="21">
        <f>(L559+Systeme!$S$20)/Systeme!$S$17</f>
        <v>9.8039329218053804E-11</v>
      </c>
      <c r="O559" s="8">
        <f>('DGL 4'!$P$15/'DGL 4'!$B$26)*(1-EXP(-'DGL 4'!$B$26*D559)) + ('DGL 4'!$P$16/'DGL 4'!$B$27)*(1-EXP(-'DGL 4'!$B$27*D559))+ ('DGL 4'!$P$17/'DGL 4'!$B$28)*(1-EXP(-'DGL 4'!$B$28*D559))</f>
        <v>1.0815972116488197E-5</v>
      </c>
      <c r="P559" s="21">
        <f>(O559+Systeme!$AA$20)/Systeme!$AA$17</f>
        <v>1.0815972116488197E-16</v>
      </c>
    </row>
    <row r="560" spans="1:16" x14ac:dyDescent="0.25">
      <c r="A560" s="4">
        <f t="shared" si="17"/>
        <v>558</v>
      </c>
      <c r="D560" s="19">
        <f>A560*0.001 *Systeme!$G$4</f>
        <v>279</v>
      </c>
      <c r="F560" s="8">
        <f>('DGL 4'!$P$3/'DGL 4'!$B$26)*(1-EXP(-'DGL 4'!$B$26*D560)) + ('DGL 4'!$P$4/'DGL 4'!$B$27)*(1-EXP(-'DGL 4'!$B$27*D560))+ ('DGL 4'!$P$5/'DGL 4'!$B$28)*(1-EXP(-'DGL 4'!$B$28*D560))</f>
        <v>-9.8039322803237017</v>
      </c>
      <c r="G560" s="21">
        <f>(F560+Systeme!$C$20)/Systeme!$C$17</f>
        <v>0.98039213543935266</v>
      </c>
      <c r="I560" s="8">
        <f>('DGL 4'!$P$7/'DGL 4'!$B$26)*(1-EXP(-'DGL 4'!$B$26*D560)) + ('DGL 4'!$P$8/'DGL 4'!$B$27)*(1-EXP(-'DGL 4'!$B$27*D560))+ ('DGL 4'!$P$9/'DGL 4'!$B$28)*(1-EXP(-'DGL 4'!$B$28*D560))</f>
        <v>9.8039213467041737</v>
      </c>
      <c r="J560" s="21">
        <f>(I560+Systeme!$K$20)/Systeme!$K$17</f>
        <v>9.8039213467041742E-3</v>
      </c>
      <c r="L560" s="8">
        <f t="shared" si="16"/>
        <v>9.8039328751968845E-8</v>
      </c>
      <c r="M560" s="21">
        <f>(L560+Systeme!$S$20)/Systeme!$S$17</f>
        <v>9.8039328751968845E-11</v>
      </c>
      <c r="O560" s="8">
        <f>('DGL 4'!$P$15/'DGL 4'!$B$26)*(1-EXP(-'DGL 4'!$B$26*D560)) + ('DGL 4'!$P$16/'DGL 4'!$B$27)*(1-EXP(-'DGL 4'!$B$27*D560))+ ('DGL 4'!$P$17/'DGL 4'!$B$28)*(1-EXP(-'DGL 4'!$B$28*D560))</f>
        <v>1.0835580199223256E-5</v>
      </c>
      <c r="P560" s="21">
        <f>(O560+Systeme!$AA$20)/Systeme!$AA$17</f>
        <v>1.0835580199223256E-16</v>
      </c>
    </row>
    <row r="561" spans="1:16" x14ac:dyDescent="0.25">
      <c r="A561" s="4">
        <f t="shared" si="17"/>
        <v>559</v>
      </c>
      <c r="D561" s="19">
        <f>A561*0.001 *Systeme!$G$4</f>
        <v>279.5</v>
      </c>
      <c r="F561" s="8">
        <f>('DGL 4'!$P$3/'DGL 4'!$B$26)*(1-EXP(-'DGL 4'!$B$26*D561)) + ('DGL 4'!$P$4/'DGL 4'!$B$27)*(1-EXP(-'DGL 4'!$B$27*D561))+ ('DGL 4'!$P$5/'DGL 4'!$B$28)*(1-EXP(-'DGL 4'!$B$28*D561))</f>
        <v>-9.8039322995473128</v>
      </c>
      <c r="G561" s="21">
        <f>(F561+Systeme!$C$20)/Systeme!$C$17</f>
        <v>0.98039213540090531</v>
      </c>
      <c r="I561" s="8">
        <f>('DGL 4'!$P$7/'DGL 4'!$B$26)*(1-EXP(-'DGL 4'!$B$26*D561)) + ('DGL 4'!$P$8/'DGL 4'!$B$27)*(1-EXP(-'DGL 4'!$B$27*D561))+ ('DGL 4'!$P$9/'DGL 4'!$B$28)*(1-EXP(-'DGL 4'!$B$28*D561))</f>
        <v>9.8039213463197008</v>
      </c>
      <c r="J561" s="21">
        <f>(I561+Systeme!$K$20)/Systeme!$K$17</f>
        <v>9.8039213463197005E-3</v>
      </c>
      <c r="L561" s="8">
        <f t="shared" si="16"/>
        <v>9.8039330062240723E-8</v>
      </c>
      <c r="M561" s="21">
        <f>(L561+Systeme!$S$20)/Systeme!$S$17</f>
        <v>9.803933006224072E-11</v>
      </c>
      <c r="O561" s="8">
        <f>('DGL 4'!$P$15/'DGL 4'!$B$26)*(1-EXP(-'DGL 4'!$B$26*D561)) + ('DGL 4'!$P$16/'DGL 4'!$B$27)*(1-EXP(-'DGL 4'!$B$27*D561))+ ('DGL 4'!$P$17/'DGL 4'!$B$28)*(1-EXP(-'DGL 4'!$B$28*D561))</f>
        <v>1.0855188281958314E-5</v>
      </c>
      <c r="P561" s="21">
        <f>(O561+Systeme!$AA$20)/Systeme!$AA$17</f>
        <v>1.0855188281958315E-16</v>
      </c>
    </row>
    <row r="562" spans="1:16" x14ac:dyDescent="0.25">
      <c r="A562" s="4">
        <f t="shared" si="17"/>
        <v>560</v>
      </c>
      <c r="D562" s="19">
        <f>A562*0.001 *Systeme!$G$4</f>
        <v>280</v>
      </c>
      <c r="F562" s="8">
        <f>('DGL 4'!$P$3/'DGL 4'!$B$26)*(1-EXP(-'DGL 4'!$B$26*D562)) + ('DGL 4'!$P$4/'DGL 4'!$B$27)*(1-EXP(-'DGL 4'!$B$27*D562))+ ('DGL 4'!$P$5/'DGL 4'!$B$28)*(1-EXP(-'DGL 4'!$B$28*D562))</f>
        <v>-9.803932318770924</v>
      </c>
      <c r="G562" s="21">
        <f>(F562+Systeme!$C$20)/Systeme!$C$17</f>
        <v>0.98039213536245817</v>
      </c>
      <c r="I562" s="8">
        <f>('DGL 4'!$P$7/'DGL 4'!$B$26)*(1-EXP(-'DGL 4'!$B$26*D562)) + ('DGL 4'!$P$8/'DGL 4'!$B$27)*(1-EXP(-'DGL 4'!$B$27*D562))+ ('DGL 4'!$P$9/'DGL 4'!$B$28)*(1-EXP(-'DGL 4'!$B$28*D562))</f>
        <v>9.8039213459352297</v>
      </c>
      <c r="J562" s="21">
        <f>(I562+Systeme!$K$20)/Systeme!$K$17</f>
        <v>9.8039213459352303E-3</v>
      </c>
      <c r="L562" s="8">
        <f t="shared" si="16"/>
        <v>9.8039329596157456E-8</v>
      </c>
      <c r="M562" s="21">
        <f>(L562+Systeme!$S$20)/Systeme!$S$17</f>
        <v>9.8039329596157454E-11</v>
      </c>
      <c r="O562" s="8">
        <f>('DGL 4'!$P$15/'DGL 4'!$B$26)*(1-EXP(-'DGL 4'!$B$26*D562)) + ('DGL 4'!$P$16/'DGL 4'!$B$27)*(1-EXP(-'DGL 4'!$B$27*D562))+ ('DGL 4'!$P$17/'DGL 4'!$B$28)*(1-EXP(-'DGL 4'!$B$28*D562))</f>
        <v>1.0874796364693371E-5</v>
      </c>
      <c r="P562" s="21">
        <f>(O562+Systeme!$AA$20)/Systeme!$AA$17</f>
        <v>1.0874796364693371E-16</v>
      </c>
    </row>
    <row r="563" spans="1:16" x14ac:dyDescent="0.25">
      <c r="A563" s="4">
        <f t="shared" si="17"/>
        <v>561</v>
      </c>
      <c r="D563" s="19">
        <f>A563*0.001 *Systeme!$G$4</f>
        <v>280.5</v>
      </c>
      <c r="F563" s="8">
        <f>('DGL 4'!$P$3/'DGL 4'!$B$26)*(1-EXP(-'DGL 4'!$B$26*D563)) + ('DGL 4'!$P$4/'DGL 4'!$B$27)*(1-EXP(-'DGL 4'!$B$27*D563))+ ('DGL 4'!$P$5/'DGL 4'!$B$28)*(1-EXP(-'DGL 4'!$B$28*D563))</f>
        <v>-9.8039323379945351</v>
      </c>
      <c r="G563" s="21">
        <f>(F563+Systeme!$C$20)/Systeme!$C$17</f>
        <v>0.98039213532401093</v>
      </c>
      <c r="I563" s="8">
        <f>('DGL 4'!$P$7/'DGL 4'!$B$26)*(1-EXP(-'DGL 4'!$B$26*D563)) + ('DGL 4'!$P$8/'DGL 4'!$B$27)*(1-EXP(-'DGL 4'!$B$27*D563))+ ('DGL 4'!$P$9/'DGL 4'!$B$28)*(1-EXP(-'DGL 4'!$B$28*D563))</f>
        <v>9.8039213455507568</v>
      </c>
      <c r="J563" s="21">
        <f>(I563+Systeme!$K$20)/Systeme!$K$17</f>
        <v>9.8039213455507566E-3</v>
      </c>
      <c r="L563" s="8">
        <f t="shared" si="16"/>
        <v>9.8039330906429334E-8</v>
      </c>
      <c r="M563" s="21">
        <f>(L563+Systeme!$S$20)/Systeme!$S$17</f>
        <v>9.8039330906429329E-11</v>
      </c>
      <c r="O563" s="8">
        <f>('DGL 4'!$P$15/'DGL 4'!$B$26)*(1-EXP(-'DGL 4'!$B$26*D563)) + ('DGL 4'!$P$16/'DGL 4'!$B$27)*(1-EXP(-'DGL 4'!$B$27*D563))+ ('DGL 4'!$P$17/'DGL 4'!$B$28)*(1-EXP(-'DGL 4'!$B$28*D563))</f>
        <v>1.089440444742843E-5</v>
      </c>
      <c r="P563" s="21">
        <f>(O563+Systeme!$AA$20)/Systeme!$AA$17</f>
        <v>1.089440444742843E-16</v>
      </c>
    </row>
    <row r="564" spans="1:16" x14ac:dyDescent="0.25">
      <c r="A564" s="4">
        <f t="shared" si="17"/>
        <v>562</v>
      </c>
      <c r="D564" s="19">
        <f>A564*0.001 *Systeme!$G$4</f>
        <v>281</v>
      </c>
      <c r="F564" s="8">
        <f>('DGL 4'!$P$3/'DGL 4'!$B$26)*(1-EXP(-'DGL 4'!$B$26*D564)) + ('DGL 4'!$P$4/'DGL 4'!$B$27)*(1-EXP(-'DGL 4'!$B$27*D564))+ ('DGL 4'!$P$5/'DGL 4'!$B$28)*(1-EXP(-'DGL 4'!$B$28*D564))</f>
        <v>-9.8039323572181445</v>
      </c>
      <c r="G564" s="21">
        <f>(F564+Systeme!$C$20)/Systeme!$C$17</f>
        <v>0.98039213528556368</v>
      </c>
      <c r="I564" s="8">
        <f>('DGL 4'!$P$7/'DGL 4'!$B$26)*(1-EXP(-'DGL 4'!$B$26*D564)) + ('DGL 4'!$P$8/'DGL 4'!$B$27)*(1-EXP(-'DGL 4'!$B$27*D564))+ ('DGL 4'!$P$9/'DGL 4'!$B$28)*(1-EXP(-'DGL 4'!$B$28*D564))</f>
        <v>9.8039213451662857</v>
      </c>
      <c r="J564" s="21">
        <f>(I564+Systeme!$K$20)/Systeme!$K$17</f>
        <v>9.8039213451662863E-3</v>
      </c>
      <c r="L564" s="8">
        <f t="shared" si="16"/>
        <v>9.8039328663987533E-8</v>
      </c>
      <c r="M564" s="21">
        <f>(L564+Systeme!$S$20)/Systeme!$S$17</f>
        <v>9.8039328663987537E-11</v>
      </c>
      <c r="O564" s="8">
        <f>('DGL 4'!$P$15/'DGL 4'!$B$26)*(1-EXP(-'DGL 4'!$B$26*D564)) + ('DGL 4'!$P$16/'DGL 4'!$B$27)*(1-EXP(-'DGL 4'!$B$27*D564))+ ('DGL 4'!$P$17/'DGL 4'!$B$28)*(1-EXP(-'DGL 4'!$B$28*D564))</f>
        <v>1.0914012530163489E-5</v>
      </c>
      <c r="P564" s="21">
        <f>(O564+Systeme!$AA$20)/Systeme!$AA$17</f>
        <v>1.0914012530163488E-16</v>
      </c>
    </row>
    <row r="565" spans="1:16" x14ac:dyDescent="0.25">
      <c r="A565" s="4">
        <f t="shared" si="17"/>
        <v>563</v>
      </c>
      <c r="D565" s="19">
        <f>A565*0.001 *Systeme!$G$4</f>
        <v>281.5</v>
      </c>
      <c r="F565" s="8">
        <f>('DGL 4'!$P$3/'DGL 4'!$B$26)*(1-EXP(-'DGL 4'!$B$26*D565)) + ('DGL 4'!$P$4/'DGL 4'!$B$27)*(1-EXP(-'DGL 4'!$B$27*D565))+ ('DGL 4'!$P$5/'DGL 4'!$B$28)*(1-EXP(-'DGL 4'!$B$28*D565))</f>
        <v>-9.8039323764417556</v>
      </c>
      <c r="G565" s="21">
        <f>(F565+Systeme!$C$20)/Systeme!$C$17</f>
        <v>0.98039213524711644</v>
      </c>
      <c r="I565" s="8">
        <f>('DGL 4'!$P$7/'DGL 4'!$B$26)*(1-EXP(-'DGL 4'!$B$26*D565)) + ('DGL 4'!$P$8/'DGL 4'!$B$27)*(1-EXP(-'DGL 4'!$B$27*D565))+ ('DGL 4'!$P$9/'DGL 4'!$B$28)*(1-EXP(-'DGL 4'!$B$28*D565))</f>
        <v>9.8039213447818128</v>
      </c>
      <c r="J565" s="21">
        <f>(I565+Systeme!$K$20)/Systeme!$K$17</f>
        <v>9.8039213447818126E-3</v>
      </c>
      <c r="L565" s="8">
        <f t="shared" si="16"/>
        <v>9.8039329974261105E-8</v>
      </c>
      <c r="M565" s="21">
        <f>(L565+Systeme!$S$20)/Systeme!$S$17</f>
        <v>9.8039329974261105E-11</v>
      </c>
      <c r="O565" s="8">
        <f>('DGL 4'!$P$15/'DGL 4'!$B$26)*(1-EXP(-'DGL 4'!$B$26*D565)) + ('DGL 4'!$P$16/'DGL 4'!$B$27)*(1-EXP(-'DGL 4'!$B$27*D565))+ ('DGL 4'!$P$17/'DGL 4'!$B$28)*(1-EXP(-'DGL 4'!$B$28*D565))</f>
        <v>1.0933620612898546E-5</v>
      </c>
      <c r="P565" s="21">
        <f>(O565+Systeme!$AA$20)/Systeme!$AA$17</f>
        <v>1.0933620612898546E-16</v>
      </c>
    </row>
    <row r="566" spans="1:16" x14ac:dyDescent="0.25">
      <c r="A566" s="4">
        <f t="shared" si="17"/>
        <v>564</v>
      </c>
      <c r="D566" s="19">
        <f>A566*0.001 *Systeme!$G$4</f>
        <v>282</v>
      </c>
      <c r="F566" s="8">
        <f>('DGL 4'!$P$3/'DGL 4'!$B$26)*(1-EXP(-'DGL 4'!$B$26*D566)) + ('DGL 4'!$P$4/'DGL 4'!$B$27)*(1-EXP(-'DGL 4'!$B$27*D566))+ ('DGL 4'!$P$5/'DGL 4'!$B$28)*(1-EXP(-'DGL 4'!$B$28*D566))</f>
        <v>-9.8039323956653668</v>
      </c>
      <c r="G566" s="21">
        <f>(F566+Systeme!$C$20)/Systeme!$C$17</f>
        <v>0.9803921352086693</v>
      </c>
      <c r="I566" s="8">
        <f>('DGL 4'!$P$7/'DGL 4'!$B$26)*(1-EXP(-'DGL 4'!$B$26*D566)) + ('DGL 4'!$P$8/'DGL 4'!$B$27)*(1-EXP(-'DGL 4'!$B$27*D566))+ ('DGL 4'!$P$9/'DGL 4'!$B$28)*(1-EXP(-'DGL 4'!$B$28*D566))</f>
        <v>9.8039213443973399</v>
      </c>
      <c r="J566" s="21">
        <f>(I566+Systeme!$K$20)/Systeme!$K$17</f>
        <v>9.8039213443973407E-3</v>
      </c>
      <c r="L566" s="8">
        <f t="shared" si="16"/>
        <v>9.8039331284532983E-8</v>
      </c>
      <c r="M566" s="21">
        <f>(L566+Systeme!$S$20)/Systeme!$S$17</f>
        <v>9.8039331284532979E-11</v>
      </c>
      <c r="O566" s="8">
        <f>('DGL 4'!$P$15/'DGL 4'!$B$26)*(1-EXP(-'DGL 4'!$B$26*D566)) + ('DGL 4'!$P$16/'DGL 4'!$B$27)*(1-EXP(-'DGL 4'!$B$27*D566))+ ('DGL 4'!$P$17/'DGL 4'!$B$28)*(1-EXP(-'DGL 4'!$B$28*D566))</f>
        <v>1.0953228695633604E-5</v>
      </c>
      <c r="P566" s="21">
        <f>(O566+Systeme!$AA$20)/Systeme!$AA$17</f>
        <v>1.0953228695633604E-16</v>
      </c>
    </row>
    <row r="567" spans="1:16" x14ac:dyDescent="0.25">
      <c r="A567" s="4">
        <f t="shared" si="17"/>
        <v>565</v>
      </c>
      <c r="D567" s="19">
        <f>A567*0.001 *Systeme!$G$4</f>
        <v>282.50000000000006</v>
      </c>
      <c r="F567" s="8">
        <f>('DGL 4'!$P$3/'DGL 4'!$B$26)*(1-EXP(-'DGL 4'!$B$26*D567)) + ('DGL 4'!$P$4/'DGL 4'!$B$27)*(1-EXP(-'DGL 4'!$B$27*D567))+ ('DGL 4'!$P$5/'DGL 4'!$B$28)*(1-EXP(-'DGL 4'!$B$28*D567))</f>
        <v>-9.8039324148889779</v>
      </c>
      <c r="G567" s="21">
        <f>(F567+Systeme!$C$20)/Systeme!$C$17</f>
        <v>0.98039213517022195</v>
      </c>
      <c r="I567" s="8">
        <f>('DGL 4'!$P$7/'DGL 4'!$B$26)*(1-EXP(-'DGL 4'!$B$26*D567)) + ('DGL 4'!$P$8/'DGL 4'!$B$27)*(1-EXP(-'DGL 4'!$B$27*D567))+ ('DGL 4'!$P$9/'DGL 4'!$B$28)*(1-EXP(-'DGL 4'!$B$28*D567))</f>
        <v>9.8039213440128687</v>
      </c>
      <c r="J567" s="21">
        <f>(I567+Systeme!$K$20)/Systeme!$K$17</f>
        <v>9.8039213440128687E-3</v>
      </c>
      <c r="L567" s="8">
        <f t="shared" si="16"/>
        <v>9.8039330818449716E-8</v>
      </c>
      <c r="M567" s="21">
        <f>(L567+Systeme!$S$20)/Systeme!$S$17</f>
        <v>9.8039330818449714E-11</v>
      </c>
      <c r="O567" s="8">
        <f>('DGL 4'!$P$15/'DGL 4'!$B$26)*(1-EXP(-'DGL 4'!$B$26*D567)) + ('DGL 4'!$P$16/'DGL 4'!$B$27)*(1-EXP(-'DGL 4'!$B$27*D567))+ ('DGL 4'!$P$17/'DGL 4'!$B$28)*(1-EXP(-'DGL 4'!$B$28*D567))</f>
        <v>1.0972836778368661E-5</v>
      </c>
      <c r="P567" s="21">
        <f>(O567+Systeme!$AA$20)/Systeme!$AA$17</f>
        <v>1.0972836778368662E-16</v>
      </c>
    </row>
    <row r="568" spans="1:16" x14ac:dyDescent="0.25">
      <c r="A568" s="4">
        <f t="shared" si="17"/>
        <v>566</v>
      </c>
      <c r="D568" s="19">
        <f>A568*0.001 *Systeme!$G$4</f>
        <v>283.00000000000006</v>
      </c>
      <c r="F568" s="8">
        <f>('DGL 4'!$P$3/'DGL 4'!$B$26)*(1-EXP(-'DGL 4'!$B$26*D568)) + ('DGL 4'!$P$4/'DGL 4'!$B$27)*(1-EXP(-'DGL 4'!$B$27*D568))+ ('DGL 4'!$P$5/'DGL 4'!$B$28)*(1-EXP(-'DGL 4'!$B$28*D568))</f>
        <v>-9.8039324341125873</v>
      </c>
      <c r="G568" s="21">
        <f>(F568+Systeme!$C$20)/Systeme!$C$17</f>
        <v>0.98039213513177481</v>
      </c>
      <c r="I568" s="8">
        <f>('DGL 4'!$P$7/'DGL 4'!$B$26)*(1-EXP(-'DGL 4'!$B$26*D568)) + ('DGL 4'!$P$8/'DGL 4'!$B$27)*(1-EXP(-'DGL 4'!$B$27*D568))+ ('DGL 4'!$P$9/'DGL 4'!$B$28)*(1-EXP(-'DGL 4'!$B$28*D568))</f>
        <v>9.8039213436283958</v>
      </c>
      <c r="J568" s="21">
        <f>(I568+Systeme!$K$20)/Systeme!$K$17</f>
        <v>9.803921343628395E-3</v>
      </c>
      <c r="L568" s="8">
        <f t="shared" si="16"/>
        <v>9.8039330352364754E-8</v>
      </c>
      <c r="M568" s="21">
        <f>(L568+Systeme!$S$20)/Systeme!$S$17</f>
        <v>9.8039330352364755E-11</v>
      </c>
      <c r="O568" s="8">
        <f>('DGL 4'!$P$15/'DGL 4'!$B$26)*(1-EXP(-'DGL 4'!$B$26*D568)) + ('DGL 4'!$P$16/'DGL 4'!$B$27)*(1-EXP(-'DGL 4'!$B$27*D568))+ ('DGL 4'!$P$17/'DGL 4'!$B$28)*(1-EXP(-'DGL 4'!$B$28*D568))</f>
        <v>1.099244486110372E-5</v>
      </c>
      <c r="P568" s="21">
        <f>(O568+Systeme!$AA$20)/Systeme!$AA$17</f>
        <v>1.099244486110372E-16</v>
      </c>
    </row>
    <row r="569" spans="1:16" x14ac:dyDescent="0.25">
      <c r="A569" s="4">
        <f t="shared" si="17"/>
        <v>567</v>
      </c>
      <c r="D569" s="19">
        <f>A569*0.001 *Systeme!$G$4</f>
        <v>283.50000000000006</v>
      </c>
      <c r="F569" s="8">
        <f>('DGL 4'!$P$3/'DGL 4'!$B$26)*(1-EXP(-'DGL 4'!$B$26*D569)) + ('DGL 4'!$P$4/'DGL 4'!$B$27)*(1-EXP(-'DGL 4'!$B$27*D569))+ ('DGL 4'!$P$5/'DGL 4'!$B$28)*(1-EXP(-'DGL 4'!$B$28*D569))</f>
        <v>-9.8039324533361984</v>
      </c>
      <c r="G569" s="21">
        <f>(F569+Systeme!$C$20)/Systeme!$C$17</f>
        <v>0.98039213509332768</v>
      </c>
      <c r="I569" s="8">
        <f>('DGL 4'!$P$7/'DGL 4'!$B$26)*(1-EXP(-'DGL 4'!$B$26*D569)) + ('DGL 4'!$P$8/'DGL 4'!$B$27)*(1-EXP(-'DGL 4'!$B$27*D569))+ ('DGL 4'!$P$9/'DGL 4'!$B$28)*(1-EXP(-'DGL 4'!$B$28*D569))</f>
        <v>9.8039213432439247</v>
      </c>
      <c r="J569" s="21">
        <f>(I569+Systeme!$K$20)/Systeme!$K$17</f>
        <v>9.8039213432439248E-3</v>
      </c>
      <c r="L569" s="8">
        <f t="shared" si="16"/>
        <v>9.8039329886279793E-8</v>
      </c>
      <c r="M569" s="21">
        <f>(L569+Systeme!$S$20)/Systeme!$S$17</f>
        <v>9.8039329886279797E-11</v>
      </c>
      <c r="O569" s="8">
        <f>('DGL 4'!$P$15/'DGL 4'!$B$26)*(1-EXP(-'DGL 4'!$B$26*D569)) + ('DGL 4'!$P$16/'DGL 4'!$B$27)*(1-EXP(-'DGL 4'!$B$27*D569))+ ('DGL 4'!$P$17/'DGL 4'!$B$28)*(1-EXP(-'DGL 4'!$B$28*D569))</f>
        <v>1.1012052943838779E-5</v>
      </c>
      <c r="P569" s="21">
        <f>(O569+Systeme!$AA$20)/Systeme!$AA$17</f>
        <v>1.1012052943838779E-16</v>
      </c>
    </row>
    <row r="570" spans="1:16" x14ac:dyDescent="0.25">
      <c r="A570" s="4">
        <f t="shared" si="17"/>
        <v>568</v>
      </c>
      <c r="D570" s="19">
        <f>A570*0.001 *Systeme!$G$4</f>
        <v>284.00000000000006</v>
      </c>
      <c r="F570" s="8">
        <f>('DGL 4'!$P$3/'DGL 4'!$B$26)*(1-EXP(-'DGL 4'!$B$26*D570)) + ('DGL 4'!$P$4/'DGL 4'!$B$27)*(1-EXP(-'DGL 4'!$B$27*D570))+ ('DGL 4'!$P$5/'DGL 4'!$B$28)*(1-EXP(-'DGL 4'!$B$28*D570))</f>
        <v>-9.8039324725598096</v>
      </c>
      <c r="G570" s="21">
        <f>(F570+Systeme!$C$20)/Systeme!$C$17</f>
        <v>0.98039213505488032</v>
      </c>
      <c r="I570" s="8">
        <f>('DGL 4'!$P$7/'DGL 4'!$B$26)*(1-EXP(-'DGL 4'!$B$26*D570)) + ('DGL 4'!$P$8/'DGL 4'!$B$27)*(1-EXP(-'DGL 4'!$B$27*D570))+ ('DGL 4'!$P$9/'DGL 4'!$B$28)*(1-EXP(-'DGL 4'!$B$28*D570))</f>
        <v>9.8039213428594518</v>
      </c>
      <c r="J570" s="21">
        <f>(I570+Systeme!$K$20)/Systeme!$K$17</f>
        <v>9.8039213428594511E-3</v>
      </c>
      <c r="L570" s="8">
        <f t="shared" si="16"/>
        <v>9.8039331196553365E-8</v>
      </c>
      <c r="M570" s="21">
        <f>(L570+Systeme!$S$20)/Systeme!$S$17</f>
        <v>9.8039331196553364E-11</v>
      </c>
      <c r="O570" s="8">
        <f>('DGL 4'!$P$15/'DGL 4'!$B$26)*(1-EXP(-'DGL 4'!$B$26*D570)) + ('DGL 4'!$P$16/'DGL 4'!$B$27)*(1-EXP(-'DGL 4'!$B$27*D570))+ ('DGL 4'!$P$17/'DGL 4'!$B$28)*(1-EXP(-'DGL 4'!$B$28*D570))</f>
        <v>1.1031661026573836E-5</v>
      </c>
      <c r="P570" s="21">
        <f>(O570+Systeme!$AA$20)/Systeme!$AA$17</f>
        <v>1.1031661026573835E-16</v>
      </c>
    </row>
    <row r="571" spans="1:16" x14ac:dyDescent="0.25">
      <c r="A571" s="4">
        <f t="shared" si="17"/>
        <v>569</v>
      </c>
      <c r="D571" s="19">
        <f>A571*0.001 *Systeme!$G$4</f>
        <v>284.50000000000006</v>
      </c>
      <c r="F571" s="8">
        <f>('DGL 4'!$P$3/'DGL 4'!$B$26)*(1-EXP(-'DGL 4'!$B$26*D571)) + ('DGL 4'!$P$4/'DGL 4'!$B$27)*(1-EXP(-'DGL 4'!$B$27*D571))+ ('DGL 4'!$P$5/'DGL 4'!$B$28)*(1-EXP(-'DGL 4'!$B$28*D571))</f>
        <v>-9.8039324917834207</v>
      </c>
      <c r="G571" s="21">
        <f>(F571+Systeme!$C$20)/Systeme!$C$17</f>
        <v>0.98039213501643319</v>
      </c>
      <c r="I571" s="8">
        <f>('DGL 4'!$P$7/'DGL 4'!$B$26)*(1-EXP(-'DGL 4'!$B$26*D571)) + ('DGL 4'!$P$8/'DGL 4'!$B$27)*(1-EXP(-'DGL 4'!$B$27*D571))+ ('DGL 4'!$P$9/'DGL 4'!$B$28)*(1-EXP(-'DGL 4'!$B$28*D571))</f>
        <v>9.8039213424749789</v>
      </c>
      <c r="J571" s="21">
        <f>(I571+Systeme!$K$20)/Systeme!$K$17</f>
        <v>9.8039213424749791E-3</v>
      </c>
      <c r="L571" s="8">
        <f t="shared" si="16"/>
        <v>9.8039332506825243E-8</v>
      </c>
      <c r="M571" s="21">
        <f>(L571+Systeme!$S$20)/Systeme!$S$17</f>
        <v>9.8039332506825239E-11</v>
      </c>
      <c r="O571" s="8">
        <f>('DGL 4'!$P$15/'DGL 4'!$B$26)*(1-EXP(-'DGL 4'!$B$26*D571)) + ('DGL 4'!$P$16/'DGL 4'!$B$27)*(1-EXP(-'DGL 4'!$B$27*D571))+ ('DGL 4'!$P$17/'DGL 4'!$B$28)*(1-EXP(-'DGL 4'!$B$28*D571))</f>
        <v>1.1051269109308894E-5</v>
      </c>
      <c r="P571" s="21">
        <f>(O571+Systeme!$AA$20)/Systeme!$AA$17</f>
        <v>1.1051269109308894E-16</v>
      </c>
    </row>
    <row r="572" spans="1:16" x14ac:dyDescent="0.25">
      <c r="A572" s="4">
        <f t="shared" si="17"/>
        <v>570</v>
      </c>
      <c r="D572" s="19">
        <f>A572*0.001 *Systeme!$G$4</f>
        <v>285.00000000000006</v>
      </c>
      <c r="F572" s="8">
        <f>('DGL 4'!$P$3/'DGL 4'!$B$26)*(1-EXP(-'DGL 4'!$B$26*D572)) + ('DGL 4'!$P$4/'DGL 4'!$B$27)*(1-EXP(-'DGL 4'!$B$27*D572))+ ('DGL 4'!$P$5/'DGL 4'!$B$28)*(1-EXP(-'DGL 4'!$B$28*D572))</f>
        <v>-9.8039325110070301</v>
      </c>
      <c r="G572" s="21">
        <f>(F572+Systeme!$C$20)/Systeme!$C$17</f>
        <v>0.98039213497798594</v>
      </c>
      <c r="I572" s="8">
        <f>('DGL 4'!$P$7/'DGL 4'!$B$26)*(1-EXP(-'DGL 4'!$B$26*D572)) + ('DGL 4'!$P$8/'DGL 4'!$B$27)*(1-EXP(-'DGL 4'!$B$27*D572))+ ('DGL 4'!$P$9/'DGL 4'!$B$28)*(1-EXP(-'DGL 4'!$B$28*D572))</f>
        <v>9.8039213420905078</v>
      </c>
      <c r="J572" s="21">
        <f>(I572+Systeme!$K$20)/Systeme!$K$17</f>
        <v>9.8039213420905071E-3</v>
      </c>
      <c r="L572" s="8">
        <f t="shared" si="16"/>
        <v>9.8039330264383442E-8</v>
      </c>
      <c r="M572" s="21">
        <f>(L572+Systeme!$S$20)/Systeme!$S$17</f>
        <v>9.8039330264383447E-11</v>
      </c>
      <c r="O572" s="8">
        <f>('DGL 4'!$P$15/'DGL 4'!$B$26)*(1-EXP(-'DGL 4'!$B$26*D572)) + ('DGL 4'!$P$16/'DGL 4'!$B$27)*(1-EXP(-'DGL 4'!$B$27*D572))+ ('DGL 4'!$P$17/'DGL 4'!$B$28)*(1-EXP(-'DGL 4'!$B$28*D572))</f>
        <v>1.1070877192043953E-5</v>
      </c>
      <c r="P572" s="21">
        <f>(O572+Systeme!$AA$20)/Systeme!$AA$17</f>
        <v>1.1070877192043952E-16</v>
      </c>
    </row>
    <row r="573" spans="1:16" x14ac:dyDescent="0.25">
      <c r="A573" s="4">
        <f t="shared" si="17"/>
        <v>571</v>
      </c>
      <c r="D573" s="19">
        <f>A573*0.001 *Systeme!$G$4</f>
        <v>285.50000000000006</v>
      </c>
      <c r="F573" s="8">
        <f>('DGL 4'!$P$3/'DGL 4'!$B$26)*(1-EXP(-'DGL 4'!$B$26*D573)) + ('DGL 4'!$P$4/'DGL 4'!$B$27)*(1-EXP(-'DGL 4'!$B$27*D573))+ ('DGL 4'!$P$5/'DGL 4'!$B$28)*(1-EXP(-'DGL 4'!$B$28*D573))</f>
        <v>-9.8039325302306413</v>
      </c>
      <c r="G573" s="21">
        <f>(F573+Systeme!$C$20)/Systeme!$C$17</f>
        <v>0.9803921349395387</v>
      </c>
      <c r="I573" s="8">
        <f>('DGL 4'!$P$7/'DGL 4'!$B$26)*(1-EXP(-'DGL 4'!$B$26*D573)) + ('DGL 4'!$P$8/'DGL 4'!$B$27)*(1-EXP(-'DGL 4'!$B$27*D573))+ ('DGL 4'!$P$9/'DGL 4'!$B$28)*(1-EXP(-'DGL 4'!$B$28*D573))</f>
        <v>9.8039213417060349</v>
      </c>
      <c r="J573" s="21">
        <f>(I573+Systeme!$K$20)/Systeme!$K$17</f>
        <v>9.8039213417060352E-3</v>
      </c>
      <c r="L573" s="8">
        <f t="shared" si="16"/>
        <v>9.8039331574657014E-8</v>
      </c>
      <c r="M573" s="21">
        <f>(L573+Systeme!$S$20)/Systeme!$S$17</f>
        <v>9.8039331574657015E-11</v>
      </c>
      <c r="O573" s="8">
        <f>('DGL 4'!$P$15/'DGL 4'!$B$26)*(1-EXP(-'DGL 4'!$B$26*D573)) + ('DGL 4'!$P$16/'DGL 4'!$B$27)*(1-EXP(-'DGL 4'!$B$27*D573))+ ('DGL 4'!$P$17/'DGL 4'!$B$28)*(1-EXP(-'DGL 4'!$B$28*D573))</f>
        <v>1.109048527477901E-5</v>
      </c>
      <c r="P573" s="21">
        <f>(O573+Systeme!$AA$20)/Systeme!$AA$17</f>
        <v>1.109048527477901E-16</v>
      </c>
    </row>
    <row r="574" spans="1:16" x14ac:dyDescent="0.25">
      <c r="A574" s="4">
        <f t="shared" si="17"/>
        <v>572</v>
      </c>
      <c r="D574" s="19">
        <f>A574*0.001 *Systeme!$G$4</f>
        <v>286.00000000000006</v>
      </c>
      <c r="F574" s="8">
        <f>('DGL 4'!$P$3/'DGL 4'!$B$26)*(1-EXP(-'DGL 4'!$B$26*D574)) + ('DGL 4'!$P$4/'DGL 4'!$B$27)*(1-EXP(-'DGL 4'!$B$27*D574))+ ('DGL 4'!$P$5/'DGL 4'!$B$28)*(1-EXP(-'DGL 4'!$B$28*D574))</f>
        <v>-9.8039325494542524</v>
      </c>
      <c r="G574" s="21">
        <f>(F574+Systeme!$C$20)/Systeme!$C$17</f>
        <v>0.98039213490109145</v>
      </c>
      <c r="I574" s="8">
        <f>('DGL 4'!$P$7/'DGL 4'!$B$26)*(1-EXP(-'DGL 4'!$B$26*D574)) + ('DGL 4'!$P$8/'DGL 4'!$B$27)*(1-EXP(-'DGL 4'!$B$27*D574))+ ('DGL 4'!$P$9/'DGL 4'!$B$28)*(1-EXP(-'DGL 4'!$B$28*D574))</f>
        <v>9.803921341321562</v>
      </c>
      <c r="J574" s="21">
        <f>(I574+Systeme!$K$20)/Systeme!$K$17</f>
        <v>9.8039213413215615E-3</v>
      </c>
      <c r="L574" s="8">
        <f t="shared" si="16"/>
        <v>9.8039332884928892E-8</v>
      </c>
      <c r="M574" s="21">
        <f>(L574+Systeme!$S$20)/Systeme!$S$17</f>
        <v>9.803933288492889E-11</v>
      </c>
      <c r="O574" s="8">
        <f>('DGL 4'!$P$15/'DGL 4'!$B$26)*(1-EXP(-'DGL 4'!$B$26*D574)) + ('DGL 4'!$P$16/'DGL 4'!$B$27)*(1-EXP(-'DGL 4'!$B$27*D574))+ ('DGL 4'!$P$17/'DGL 4'!$B$28)*(1-EXP(-'DGL 4'!$B$28*D574))</f>
        <v>1.1110093357514069E-5</v>
      </c>
      <c r="P574" s="21">
        <f>(O574+Systeme!$AA$20)/Systeme!$AA$17</f>
        <v>1.111009335751407E-16</v>
      </c>
    </row>
    <row r="575" spans="1:16" x14ac:dyDescent="0.25">
      <c r="A575" s="4">
        <f t="shared" si="17"/>
        <v>573</v>
      </c>
      <c r="D575" s="19">
        <f>A575*0.001 *Systeme!$G$4</f>
        <v>286.50000000000006</v>
      </c>
      <c r="F575" s="8">
        <f>('DGL 4'!$P$3/'DGL 4'!$B$26)*(1-EXP(-'DGL 4'!$B$26*D575)) + ('DGL 4'!$P$4/'DGL 4'!$B$27)*(1-EXP(-'DGL 4'!$B$27*D575))+ ('DGL 4'!$P$5/'DGL 4'!$B$28)*(1-EXP(-'DGL 4'!$B$28*D575))</f>
        <v>-9.8039325686778636</v>
      </c>
      <c r="G575" s="21">
        <f>(F575+Systeme!$C$20)/Systeme!$C$17</f>
        <v>0.98039213486264432</v>
      </c>
      <c r="I575" s="8">
        <f>('DGL 4'!$P$7/'DGL 4'!$B$26)*(1-EXP(-'DGL 4'!$B$26*D575)) + ('DGL 4'!$P$8/'DGL 4'!$B$27)*(1-EXP(-'DGL 4'!$B$27*D575))+ ('DGL 4'!$P$9/'DGL 4'!$B$28)*(1-EXP(-'DGL 4'!$B$28*D575))</f>
        <v>9.8039213409370909</v>
      </c>
      <c r="J575" s="21">
        <f>(I575+Systeme!$K$20)/Systeme!$K$17</f>
        <v>9.8039213409370912E-3</v>
      </c>
      <c r="L575" s="8">
        <f t="shared" si="16"/>
        <v>9.8039332418843931E-8</v>
      </c>
      <c r="M575" s="21">
        <f>(L575+Systeme!$S$20)/Systeme!$S$17</f>
        <v>9.8039332418843931E-11</v>
      </c>
      <c r="O575" s="8">
        <f>('DGL 4'!$P$15/'DGL 4'!$B$26)*(1-EXP(-'DGL 4'!$B$26*D575)) + ('DGL 4'!$P$16/'DGL 4'!$B$27)*(1-EXP(-'DGL 4'!$B$27*D575))+ ('DGL 4'!$P$17/'DGL 4'!$B$28)*(1-EXP(-'DGL 4'!$B$28*D575))</f>
        <v>1.1129701440249127E-5</v>
      </c>
      <c r="P575" s="21">
        <f>(O575+Systeme!$AA$20)/Systeme!$AA$17</f>
        <v>1.1129701440249128E-16</v>
      </c>
    </row>
    <row r="576" spans="1:16" x14ac:dyDescent="0.25">
      <c r="A576" s="4">
        <f t="shared" si="17"/>
        <v>574</v>
      </c>
      <c r="D576" s="19">
        <f>A576*0.001 *Systeme!$G$4</f>
        <v>287.00000000000006</v>
      </c>
      <c r="F576" s="8">
        <f>('DGL 4'!$P$3/'DGL 4'!$B$26)*(1-EXP(-'DGL 4'!$B$26*D576)) + ('DGL 4'!$P$4/'DGL 4'!$B$27)*(1-EXP(-'DGL 4'!$B$27*D576))+ ('DGL 4'!$P$5/'DGL 4'!$B$28)*(1-EXP(-'DGL 4'!$B$28*D576))</f>
        <v>-9.8039325879014729</v>
      </c>
      <c r="G576" s="21">
        <f>(F576+Systeme!$C$20)/Systeme!$C$17</f>
        <v>0.98039213482419696</v>
      </c>
      <c r="I576" s="8">
        <f>('DGL 4'!$P$7/'DGL 4'!$B$26)*(1-EXP(-'DGL 4'!$B$26*D576)) + ('DGL 4'!$P$8/'DGL 4'!$B$27)*(1-EXP(-'DGL 4'!$B$27*D576))+ ('DGL 4'!$P$9/'DGL 4'!$B$28)*(1-EXP(-'DGL 4'!$B$28*D576))</f>
        <v>9.803921340552618</v>
      </c>
      <c r="J576" s="21">
        <f>(I576+Systeme!$K$20)/Systeme!$K$17</f>
        <v>9.8039213405526175E-3</v>
      </c>
      <c r="L576" s="8">
        <f t="shared" si="16"/>
        <v>9.8039331952760663E-8</v>
      </c>
      <c r="M576" s="21">
        <f>(L576+Systeme!$S$20)/Systeme!$S$17</f>
        <v>9.8039331952760666E-11</v>
      </c>
      <c r="O576" s="8">
        <f>('DGL 4'!$P$15/'DGL 4'!$B$26)*(1-EXP(-'DGL 4'!$B$26*D576)) + ('DGL 4'!$P$16/'DGL 4'!$B$27)*(1-EXP(-'DGL 4'!$B$27*D576))+ ('DGL 4'!$P$17/'DGL 4'!$B$28)*(1-EXP(-'DGL 4'!$B$28*D576))</f>
        <v>1.1149309522984184E-5</v>
      </c>
      <c r="P576" s="21">
        <f>(O576+Systeme!$AA$20)/Systeme!$AA$17</f>
        <v>1.1149309522984185E-16</v>
      </c>
    </row>
    <row r="577" spans="1:16" x14ac:dyDescent="0.25">
      <c r="A577" s="4">
        <f t="shared" si="17"/>
        <v>575</v>
      </c>
      <c r="D577" s="19">
        <f>A577*0.001 *Systeme!$G$4</f>
        <v>287.50000000000006</v>
      </c>
      <c r="F577" s="8">
        <f>('DGL 4'!$P$3/'DGL 4'!$B$26)*(1-EXP(-'DGL 4'!$B$26*D577)) + ('DGL 4'!$P$4/'DGL 4'!$B$27)*(1-EXP(-'DGL 4'!$B$27*D577))+ ('DGL 4'!$P$5/'DGL 4'!$B$28)*(1-EXP(-'DGL 4'!$B$28*D577))</f>
        <v>-9.8039326071250841</v>
      </c>
      <c r="G577" s="21">
        <f>(F577+Systeme!$C$20)/Systeme!$C$17</f>
        <v>0.98039213478574982</v>
      </c>
      <c r="I577" s="8">
        <f>('DGL 4'!$P$7/'DGL 4'!$B$26)*(1-EXP(-'DGL 4'!$B$26*D577)) + ('DGL 4'!$P$8/'DGL 4'!$B$27)*(1-EXP(-'DGL 4'!$B$27*D577))+ ('DGL 4'!$P$9/'DGL 4'!$B$28)*(1-EXP(-'DGL 4'!$B$28*D577))</f>
        <v>9.8039213401681469</v>
      </c>
      <c r="J577" s="21">
        <f>(I577+Systeme!$K$20)/Systeme!$K$17</f>
        <v>9.8039213401681473E-3</v>
      </c>
      <c r="L577" s="8">
        <f t="shared" si="16"/>
        <v>9.8039331486675702E-8</v>
      </c>
      <c r="M577" s="21">
        <f>(L577+Systeme!$S$20)/Systeme!$S$17</f>
        <v>9.8039331486675707E-11</v>
      </c>
      <c r="O577" s="8">
        <f>('DGL 4'!$P$15/'DGL 4'!$B$26)*(1-EXP(-'DGL 4'!$B$26*D577)) + ('DGL 4'!$P$16/'DGL 4'!$B$27)*(1-EXP(-'DGL 4'!$B$27*D577))+ ('DGL 4'!$P$17/'DGL 4'!$B$28)*(1-EXP(-'DGL 4'!$B$28*D577))</f>
        <v>1.1168917605719243E-5</v>
      </c>
      <c r="P577" s="21">
        <f>(O577+Systeme!$AA$20)/Systeme!$AA$17</f>
        <v>1.1168917605719243E-16</v>
      </c>
    </row>
    <row r="578" spans="1:16" x14ac:dyDescent="0.25">
      <c r="A578" s="4">
        <f t="shared" si="17"/>
        <v>576</v>
      </c>
      <c r="D578" s="19">
        <f>A578*0.001 *Systeme!$G$4</f>
        <v>288.00000000000006</v>
      </c>
      <c r="F578" s="8">
        <f>('DGL 4'!$P$3/'DGL 4'!$B$26)*(1-EXP(-'DGL 4'!$B$26*D578)) + ('DGL 4'!$P$4/'DGL 4'!$B$27)*(1-EXP(-'DGL 4'!$B$27*D578))+ ('DGL 4'!$P$5/'DGL 4'!$B$28)*(1-EXP(-'DGL 4'!$B$28*D578))</f>
        <v>-9.8039326263486952</v>
      </c>
      <c r="G578" s="21">
        <f>(F578+Systeme!$C$20)/Systeme!$C$17</f>
        <v>0.98039213474730258</v>
      </c>
      <c r="I578" s="8">
        <f>('DGL 4'!$P$7/'DGL 4'!$B$26)*(1-EXP(-'DGL 4'!$B$26*D578)) + ('DGL 4'!$P$8/'DGL 4'!$B$27)*(1-EXP(-'DGL 4'!$B$27*D578))+ ('DGL 4'!$P$9/'DGL 4'!$B$28)*(1-EXP(-'DGL 4'!$B$28*D578))</f>
        <v>9.803921339783674</v>
      </c>
      <c r="J578" s="21">
        <f>(I578+Systeme!$K$20)/Systeme!$K$17</f>
        <v>9.8039213397836736E-3</v>
      </c>
      <c r="L578" s="8">
        <f t="shared" si="16"/>
        <v>9.8039332796949274E-8</v>
      </c>
      <c r="M578" s="21">
        <f>(L578+Systeme!$S$20)/Systeme!$S$17</f>
        <v>9.8039332796949275E-11</v>
      </c>
      <c r="O578" s="8">
        <f>('DGL 4'!$P$15/'DGL 4'!$B$26)*(1-EXP(-'DGL 4'!$B$26*D578)) + ('DGL 4'!$P$16/'DGL 4'!$B$27)*(1-EXP(-'DGL 4'!$B$27*D578))+ ('DGL 4'!$P$17/'DGL 4'!$B$28)*(1-EXP(-'DGL 4'!$B$28*D578))</f>
        <v>1.11885256884543E-5</v>
      </c>
      <c r="P578" s="21">
        <f>(O578+Systeme!$AA$20)/Systeme!$AA$17</f>
        <v>1.1188525688454299E-16</v>
      </c>
    </row>
    <row r="579" spans="1:16" x14ac:dyDescent="0.25">
      <c r="A579" s="4">
        <f t="shared" si="17"/>
        <v>577</v>
      </c>
      <c r="D579" s="19">
        <f>A579*0.001 *Systeme!$G$4</f>
        <v>288.5</v>
      </c>
      <c r="F579" s="8">
        <f>('DGL 4'!$P$3/'DGL 4'!$B$26)*(1-EXP(-'DGL 4'!$B$26*D579)) + ('DGL 4'!$P$4/'DGL 4'!$B$27)*(1-EXP(-'DGL 4'!$B$27*D579))+ ('DGL 4'!$P$5/'DGL 4'!$B$28)*(1-EXP(-'DGL 4'!$B$28*D579))</f>
        <v>-9.8039326455723064</v>
      </c>
      <c r="G579" s="21">
        <f>(F579+Systeme!$C$20)/Systeme!$C$17</f>
        <v>0.98039213470885533</v>
      </c>
      <c r="I579" s="8">
        <f>('DGL 4'!$P$7/'DGL 4'!$B$26)*(1-EXP(-'DGL 4'!$B$26*D579)) + ('DGL 4'!$P$8/'DGL 4'!$B$27)*(1-EXP(-'DGL 4'!$B$27*D579))+ ('DGL 4'!$P$9/'DGL 4'!$B$28)*(1-EXP(-'DGL 4'!$B$28*D579))</f>
        <v>9.8039213393992011</v>
      </c>
      <c r="J579" s="21">
        <f>(I579+Systeme!$K$20)/Systeme!$K$17</f>
        <v>9.8039213393992016E-3</v>
      </c>
      <c r="L579" s="8">
        <f t="shared" si="16"/>
        <v>9.8039334107221152E-8</v>
      </c>
      <c r="M579" s="21">
        <f>(L579+Systeme!$S$20)/Systeme!$S$17</f>
        <v>9.8039334107221149E-11</v>
      </c>
      <c r="O579" s="8">
        <f>('DGL 4'!$P$15/'DGL 4'!$B$26)*(1-EXP(-'DGL 4'!$B$26*D579)) + ('DGL 4'!$P$16/'DGL 4'!$B$27)*(1-EXP(-'DGL 4'!$B$27*D579))+ ('DGL 4'!$P$17/'DGL 4'!$B$28)*(1-EXP(-'DGL 4'!$B$28*D579))</f>
        <v>1.1208133771189359E-5</v>
      </c>
      <c r="P579" s="21">
        <f>(O579+Systeme!$AA$20)/Systeme!$AA$17</f>
        <v>1.1208133771189358E-16</v>
      </c>
    </row>
    <row r="580" spans="1:16" x14ac:dyDescent="0.25">
      <c r="A580" s="4">
        <f t="shared" si="17"/>
        <v>578</v>
      </c>
      <c r="D580" s="19">
        <f>A580*0.001 *Systeme!$G$4</f>
        <v>289</v>
      </c>
      <c r="F580" s="8">
        <f>('DGL 4'!$P$3/'DGL 4'!$B$26)*(1-EXP(-'DGL 4'!$B$26*D580)) + ('DGL 4'!$P$4/'DGL 4'!$B$27)*(1-EXP(-'DGL 4'!$B$27*D580))+ ('DGL 4'!$P$5/'DGL 4'!$B$28)*(1-EXP(-'DGL 4'!$B$28*D580))</f>
        <v>-9.8039326647959157</v>
      </c>
      <c r="G580" s="21">
        <f>(F580+Systeme!$C$20)/Systeme!$C$17</f>
        <v>0.9803921346704082</v>
      </c>
      <c r="I580" s="8">
        <f>('DGL 4'!$P$7/'DGL 4'!$B$26)*(1-EXP(-'DGL 4'!$B$26*D580)) + ('DGL 4'!$P$8/'DGL 4'!$B$27)*(1-EXP(-'DGL 4'!$B$27*D580))+ ('DGL 4'!$P$9/'DGL 4'!$B$28)*(1-EXP(-'DGL 4'!$B$28*D580))</f>
        <v>9.80392133901473</v>
      </c>
      <c r="J580" s="21">
        <f>(I580+Systeme!$K$20)/Systeme!$K$17</f>
        <v>9.8039213390147296E-3</v>
      </c>
      <c r="L580" s="8">
        <f t="shared" ref="L580:L643" si="18">-(F580+I580+O580)</f>
        <v>9.8039331864779351E-8</v>
      </c>
      <c r="M580" s="21">
        <f>(L580+Systeme!$S$20)/Systeme!$S$17</f>
        <v>9.8039331864779357E-11</v>
      </c>
      <c r="O580" s="8">
        <f>('DGL 4'!$P$15/'DGL 4'!$B$26)*(1-EXP(-'DGL 4'!$B$26*D580)) + ('DGL 4'!$P$16/'DGL 4'!$B$27)*(1-EXP(-'DGL 4'!$B$27*D580))+ ('DGL 4'!$P$17/'DGL 4'!$B$28)*(1-EXP(-'DGL 4'!$B$28*D580))</f>
        <v>1.1227741853924417E-5</v>
      </c>
      <c r="P580" s="21">
        <f>(O580+Systeme!$AA$20)/Systeme!$AA$17</f>
        <v>1.1227741853924417E-16</v>
      </c>
    </row>
    <row r="581" spans="1:16" x14ac:dyDescent="0.25">
      <c r="A581" s="4">
        <f t="shared" ref="A581:A644" si="19">A580+1</f>
        <v>579</v>
      </c>
      <c r="D581" s="19">
        <f>A581*0.001 *Systeme!$G$4</f>
        <v>289.5</v>
      </c>
      <c r="F581" s="8">
        <f>('DGL 4'!$P$3/'DGL 4'!$B$26)*(1-EXP(-'DGL 4'!$B$26*D581)) + ('DGL 4'!$P$4/'DGL 4'!$B$27)*(1-EXP(-'DGL 4'!$B$27*D581))+ ('DGL 4'!$P$5/'DGL 4'!$B$28)*(1-EXP(-'DGL 4'!$B$28*D581))</f>
        <v>-9.8039326840195269</v>
      </c>
      <c r="G581" s="21">
        <f>(F581+Systeme!$C$20)/Systeme!$C$17</f>
        <v>0.98039213463196095</v>
      </c>
      <c r="I581" s="8">
        <f>('DGL 4'!$P$7/'DGL 4'!$B$26)*(1-EXP(-'DGL 4'!$B$26*D581)) + ('DGL 4'!$P$8/'DGL 4'!$B$27)*(1-EXP(-'DGL 4'!$B$27*D581))+ ('DGL 4'!$P$9/'DGL 4'!$B$28)*(1-EXP(-'DGL 4'!$B$28*D581))</f>
        <v>9.8039213386302571</v>
      </c>
      <c r="J581" s="21">
        <f>(I581+Systeme!$K$20)/Systeme!$K$17</f>
        <v>9.8039213386302577E-3</v>
      </c>
      <c r="L581" s="8">
        <f t="shared" si="18"/>
        <v>9.8039333175052923E-8</v>
      </c>
      <c r="M581" s="21">
        <f>(L581+Systeme!$S$20)/Systeme!$S$17</f>
        <v>9.8039333175052925E-11</v>
      </c>
      <c r="O581" s="8">
        <f>('DGL 4'!$P$15/'DGL 4'!$B$26)*(1-EXP(-'DGL 4'!$B$26*D581)) + ('DGL 4'!$P$16/'DGL 4'!$B$27)*(1-EXP(-'DGL 4'!$B$27*D581))+ ('DGL 4'!$P$17/'DGL 4'!$B$28)*(1-EXP(-'DGL 4'!$B$28*D581))</f>
        <v>1.1247349936659474E-5</v>
      </c>
      <c r="P581" s="21">
        <f>(O581+Systeme!$AA$20)/Systeme!$AA$17</f>
        <v>1.1247349936659475E-16</v>
      </c>
    </row>
    <row r="582" spans="1:16" x14ac:dyDescent="0.25">
      <c r="A582" s="4">
        <f t="shared" si="19"/>
        <v>580</v>
      </c>
      <c r="D582" s="19">
        <f>A582*0.001 *Systeme!$G$4</f>
        <v>290</v>
      </c>
      <c r="F582" s="8">
        <f>('DGL 4'!$P$3/'DGL 4'!$B$26)*(1-EXP(-'DGL 4'!$B$26*D582)) + ('DGL 4'!$P$4/'DGL 4'!$B$27)*(1-EXP(-'DGL 4'!$B$27*D582))+ ('DGL 4'!$P$5/'DGL 4'!$B$28)*(1-EXP(-'DGL 4'!$B$28*D582))</f>
        <v>-9.803932703243138</v>
      </c>
      <c r="G582" s="21">
        <f>(F582+Systeme!$C$20)/Systeme!$C$17</f>
        <v>0.98039213459351371</v>
      </c>
      <c r="I582" s="8">
        <f>('DGL 4'!$P$7/'DGL 4'!$B$26)*(1-EXP(-'DGL 4'!$B$26*D582)) + ('DGL 4'!$P$8/'DGL 4'!$B$27)*(1-EXP(-'DGL 4'!$B$27*D582))+ ('DGL 4'!$P$9/'DGL 4'!$B$28)*(1-EXP(-'DGL 4'!$B$28*D582))</f>
        <v>9.8039213382457859</v>
      </c>
      <c r="J582" s="21">
        <f>(I582+Systeme!$K$20)/Systeme!$K$17</f>
        <v>9.8039213382457857E-3</v>
      </c>
      <c r="L582" s="8">
        <f t="shared" si="18"/>
        <v>9.8039332708967962E-8</v>
      </c>
      <c r="M582" s="21">
        <f>(L582+Systeme!$S$20)/Systeme!$S$17</f>
        <v>9.8039332708967967E-11</v>
      </c>
      <c r="O582" s="8">
        <f>('DGL 4'!$P$15/'DGL 4'!$B$26)*(1-EXP(-'DGL 4'!$B$26*D582)) + ('DGL 4'!$P$16/'DGL 4'!$B$27)*(1-EXP(-'DGL 4'!$B$27*D582))+ ('DGL 4'!$P$17/'DGL 4'!$B$28)*(1-EXP(-'DGL 4'!$B$28*D582))</f>
        <v>1.1266958019394533E-5</v>
      </c>
      <c r="P582" s="21">
        <f>(O582+Systeme!$AA$20)/Systeme!$AA$17</f>
        <v>1.1266958019394534E-16</v>
      </c>
    </row>
    <row r="583" spans="1:16" x14ac:dyDescent="0.25">
      <c r="A583" s="4">
        <f t="shared" si="19"/>
        <v>581</v>
      </c>
      <c r="D583" s="19">
        <f>A583*0.001 *Systeme!$G$4</f>
        <v>290.5</v>
      </c>
      <c r="F583" s="8">
        <f>('DGL 4'!$P$3/'DGL 4'!$B$26)*(1-EXP(-'DGL 4'!$B$26*D583)) + ('DGL 4'!$P$4/'DGL 4'!$B$27)*(1-EXP(-'DGL 4'!$B$27*D583))+ ('DGL 4'!$P$5/'DGL 4'!$B$28)*(1-EXP(-'DGL 4'!$B$28*D583))</f>
        <v>-9.8039327224667492</v>
      </c>
      <c r="G583" s="21">
        <f>(F583+Systeme!$C$20)/Systeme!$C$17</f>
        <v>0.98039213455506646</v>
      </c>
      <c r="I583" s="8">
        <f>('DGL 4'!$P$7/'DGL 4'!$B$26)*(1-EXP(-'DGL 4'!$B$26*D583)) + ('DGL 4'!$P$8/'DGL 4'!$B$27)*(1-EXP(-'DGL 4'!$B$27*D583))+ ('DGL 4'!$P$9/'DGL 4'!$B$28)*(1-EXP(-'DGL 4'!$B$28*D583))</f>
        <v>9.803921337861313</v>
      </c>
      <c r="J583" s="21">
        <f>(I583+Systeme!$K$20)/Systeme!$K$17</f>
        <v>9.8039213378613137E-3</v>
      </c>
      <c r="L583" s="8">
        <f t="shared" si="18"/>
        <v>9.803933401923984E-8</v>
      </c>
      <c r="M583" s="21">
        <f>(L583+Systeme!$S$20)/Systeme!$S$17</f>
        <v>9.8039334019239841E-11</v>
      </c>
      <c r="O583" s="8">
        <f>('DGL 4'!$P$15/'DGL 4'!$B$26)*(1-EXP(-'DGL 4'!$B$26*D583)) + ('DGL 4'!$P$16/'DGL 4'!$B$27)*(1-EXP(-'DGL 4'!$B$27*D583))+ ('DGL 4'!$P$17/'DGL 4'!$B$28)*(1-EXP(-'DGL 4'!$B$28*D583))</f>
        <v>1.1286566102129592E-5</v>
      </c>
      <c r="P583" s="21">
        <f>(O583+Systeme!$AA$20)/Systeme!$AA$17</f>
        <v>1.1286566102129593E-16</v>
      </c>
    </row>
    <row r="584" spans="1:16" x14ac:dyDescent="0.25">
      <c r="A584" s="4">
        <f t="shared" si="19"/>
        <v>582</v>
      </c>
      <c r="D584" s="19">
        <f>A584*0.001 *Systeme!$G$4</f>
        <v>291</v>
      </c>
      <c r="F584" s="8">
        <f>('DGL 4'!$P$3/'DGL 4'!$B$26)*(1-EXP(-'DGL 4'!$B$26*D584)) + ('DGL 4'!$P$4/'DGL 4'!$B$27)*(1-EXP(-'DGL 4'!$B$27*D584))+ ('DGL 4'!$P$5/'DGL 4'!$B$28)*(1-EXP(-'DGL 4'!$B$28*D584))</f>
        <v>-9.8039327416903603</v>
      </c>
      <c r="G584" s="21">
        <f>(F584+Systeme!$C$20)/Systeme!$C$17</f>
        <v>0.98039213451661933</v>
      </c>
      <c r="I584" s="8">
        <f>('DGL 4'!$P$7/'DGL 4'!$B$26)*(1-EXP(-'DGL 4'!$B$26*D584)) + ('DGL 4'!$P$8/'DGL 4'!$B$27)*(1-EXP(-'DGL 4'!$B$27*D584))+ ('DGL 4'!$P$9/'DGL 4'!$B$28)*(1-EXP(-'DGL 4'!$B$28*D584))</f>
        <v>9.8039213374768401</v>
      </c>
      <c r="J584" s="21">
        <f>(I584+Systeme!$K$20)/Systeme!$K$17</f>
        <v>9.80392133747684E-3</v>
      </c>
      <c r="L584" s="8">
        <f t="shared" si="18"/>
        <v>9.8039335329513412E-8</v>
      </c>
      <c r="M584" s="21">
        <f>(L584+Systeme!$S$20)/Systeme!$S$17</f>
        <v>9.8039335329513409E-11</v>
      </c>
      <c r="O584" s="8">
        <f>('DGL 4'!$P$15/'DGL 4'!$B$26)*(1-EXP(-'DGL 4'!$B$26*D584)) + ('DGL 4'!$P$16/'DGL 4'!$B$27)*(1-EXP(-'DGL 4'!$B$27*D584))+ ('DGL 4'!$P$17/'DGL 4'!$B$28)*(1-EXP(-'DGL 4'!$B$28*D584))</f>
        <v>1.1306174184864648E-5</v>
      </c>
      <c r="P584" s="21">
        <f>(O584+Systeme!$AA$20)/Systeme!$AA$17</f>
        <v>1.1306174184864649E-16</v>
      </c>
    </row>
    <row r="585" spans="1:16" x14ac:dyDescent="0.25">
      <c r="A585" s="4">
        <f t="shared" si="19"/>
        <v>583</v>
      </c>
      <c r="D585" s="19">
        <f>A585*0.001 *Systeme!$G$4</f>
        <v>291.5</v>
      </c>
      <c r="F585" s="8">
        <f>('DGL 4'!$P$3/'DGL 4'!$B$26)*(1-EXP(-'DGL 4'!$B$26*D585)) + ('DGL 4'!$P$4/'DGL 4'!$B$27)*(1-EXP(-'DGL 4'!$B$27*D585))+ ('DGL 4'!$P$5/'DGL 4'!$B$28)*(1-EXP(-'DGL 4'!$B$28*D585))</f>
        <v>-9.8039327609139697</v>
      </c>
      <c r="G585" s="21">
        <f>(F585+Systeme!$C$20)/Systeme!$C$17</f>
        <v>0.98039213447817197</v>
      </c>
      <c r="I585" s="8">
        <f>('DGL 4'!$P$7/'DGL 4'!$B$26)*(1-EXP(-'DGL 4'!$B$26*D585)) + ('DGL 4'!$P$8/'DGL 4'!$B$27)*(1-EXP(-'DGL 4'!$B$27*D585))+ ('DGL 4'!$P$9/'DGL 4'!$B$28)*(1-EXP(-'DGL 4'!$B$28*D585))</f>
        <v>9.803921337092369</v>
      </c>
      <c r="J585" s="21">
        <f>(I585+Systeme!$K$20)/Systeme!$K$17</f>
        <v>9.8039213370923698E-3</v>
      </c>
      <c r="L585" s="8">
        <f t="shared" si="18"/>
        <v>9.8039333087071611E-8</v>
      </c>
      <c r="M585" s="21">
        <f>(L585+Systeme!$S$20)/Systeme!$S$17</f>
        <v>9.8039333087071617E-11</v>
      </c>
      <c r="O585" s="8">
        <f>('DGL 4'!$P$15/'DGL 4'!$B$26)*(1-EXP(-'DGL 4'!$B$26*D585)) + ('DGL 4'!$P$16/'DGL 4'!$B$27)*(1-EXP(-'DGL 4'!$B$27*D585))+ ('DGL 4'!$P$17/'DGL 4'!$B$28)*(1-EXP(-'DGL 4'!$B$28*D585))</f>
        <v>1.1325782267599707E-5</v>
      </c>
      <c r="P585" s="21">
        <f>(O585+Systeme!$AA$20)/Systeme!$AA$17</f>
        <v>1.1325782267599707E-16</v>
      </c>
    </row>
    <row r="586" spans="1:16" x14ac:dyDescent="0.25">
      <c r="A586" s="4">
        <f t="shared" si="19"/>
        <v>584</v>
      </c>
      <c r="D586" s="19">
        <f>A586*0.001 *Systeme!$G$4</f>
        <v>292</v>
      </c>
      <c r="F586" s="8">
        <f>('DGL 4'!$P$3/'DGL 4'!$B$26)*(1-EXP(-'DGL 4'!$B$26*D586)) + ('DGL 4'!$P$4/'DGL 4'!$B$27)*(1-EXP(-'DGL 4'!$B$27*D586))+ ('DGL 4'!$P$5/'DGL 4'!$B$28)*(1-EXP(-'DGL 4'!$B$28*D586))</f>
        <v>-9.8039327801375808</v>
      </c>
      <c r="G586" s="21">
        <f>(F586+Systeme!$C$20)/Systeme!$C$17</f>
        <v>0.98039213443972484</v>
      </c>
      <c r="I586" s="8">
        <f>('DGL 4'!$P$7/'DGL 4'!$B$26)*(1-EXP(-'DGL 4'!$B$26*D586)) + ('DGL 4'!$P$8/'DGL 4'!$B$27)*(1-EXP(-'DGL 4'!$B$27*D586))+ ('DGL 4'!$P$9/'DGL 4'!$B$28)*(1-EXP(-'DGL 4'!$B$28*D586))</f>
        <v>9.8039213367078961</v>
      </c>
      <c r="J586" s="21">
        <f>(I586+Systeme!$K$20)/Systeme!$K$17</f>
        <v>9.8039213367078961E-3</v>
      </c>
      <c r="L586" s="8">
        <f t="shared" si="18"/>
        <v>9.8039334397343489E-8</v>
      </c>
      <c r="M586" s="21">
        <f>(L586+Systeme!$S$20)/Systeme!$S$17</f>
        <v>9.8039334397343492E-11</v>
      </c>
      <c r="O586" s="8">
        <f>('DGL 4'!$P$15/'DGL 4'!$B$26)*(1-EXP(-'DGL 4'!$B$26*D586)) + ('DGL 4'!$P$16/'DGL 4'!$B$27)*(1-EXP(-'DGL 4'!$B$27*D586))+ ('DGL 4'!$P$17/'DGL 4'!$B$28)*(1-EXP(-'DGL 4'!$B$28*D586))</f>
        <v>1.1345390350334766E-5</v>
      </c>
      <c r="P586" s="21">
        <f>(O586+Systeme!$AA$20)/Systeme!$AA$17</f>
        <v>1.1345390350334766E-16</v>
      </c>
    </row>
    <row r="587" spans="1:16" x14ac:dyDescent="0.25">
      <c r="A587" s="4">
        <f t="shared" si="19"/>
        <v>585</v>
      </c>
      <c r="D587" s="19">
        <f>A587*0.001 *Systeme!$G$4</f>
        <v>292.5</v>
      </c>
      <c r="F587" s="8">
        <f>('DGL 4'!$P$3/'DGL 4'!$B$26)*(1-EXP(-'DGL 4'!$B$26*D587)) + ('DGL 4'!$P$4/'DGL 4'!$B$27)*(1-EXP(-'DGL 4'!$B$27*D587))+ ('DGL 4'!$P$5/'DGL 4'!$B$28)*(1-EXP(-'DGL 4'!$B$28*D587))</f>
        <v>-9.803932799361192</v>
      </c>
      <c r="G587" s="21">
        <f>(F587+Systeme!$C$20)/Systeme!$C$17</f>
        <v>0.98039213440127759</v>
      </c>
      <c r="I587" s="8">
        <f>('DGL 4'!$P$7/'DGL 4'!$B$26)*(1-EXP(-'DGL 4'!$B$26*D587)) + ('DGL 4'!$P$8/'DGL 4'!$B$27)*(1-EXP(-'DGL 4'!$B$27*D587))+ ('DGL 4'!$P$9/'DGL 4'!$B$28)*(1-EXP(-'DGL 4'!$B$28*D587))</f>
        <v>9.8039213363234232</v>
      </c>
      <c r="J587" s="21">
        <f>(I587+Systeme!$K$20)/Systeme!$K$17</f>
        <v>9.8039213363234224E-3</v>
      </c>
      <c r="L587" s="8">
        <f t="shared" si="18"/>
        <v>9.8039335707617061E-8</v>
      </c>
      <c r="M587" s="21">
        <f>(L587+Systeme!$S$20)/Systeme!$S$17</f>
        <v>9.803933570761706E-11</v>
      </c>
      <c r="O587" s="8">
        <f>('DGL 4'!$P$15/'DGL 4'!$B$26)*(1-EXP(-'DGL 4'!$B$26*D587)) + ('DGL 4'!$P$16/'DGL 4'!$B$27)*(1-EXP(-'DGL 4'!$B$27*D587))+ ('DGL 4'!$P$17/'DGL 4'!$B$28)*(1-EXP(-'DGL 4'!$B$28*D587))</f>
        <v>1.1364998433069823E-5</v>
      </c>
      <c r="P587" s="21">
        <f>(O587+Systeme!$AA$20)/Systeme!$AA$17</f>
        <v>1.1364998433069822E-16</v>
      </c>
    </row>
    <row r="588" spans="1:16" x14ac:dyDescent="0.25">
      <c r="A588" s="4">
        <f t="shared" si="19"/>
        <v>586</v>
      </c>
      <c r="D588" s="19">
        <f>A588*0.001 *Systeme!$G$4</f>
        <v>293</v>
      </c>
      <c r="F588" s="8">
        <f>('DGL 4'!$P$3/'DGL 4'!$B$26)*(1-EXP(-'DGL 4'!$B$26*D588)) + ('DGL 4'!$P$4/'DGL 4'!$B$27)*(1-EXP(-'DGL 4'!$B$27*D588))+ ('DGL 4'!$P$5/'DGL 4'!$B$28)*(1-EXP(-'DGL 4'!$B$28*D588))</f>
        <v>-9.8039328185848031</v>
      </c>
      <c r="G588" s="21">
        <f>(F588+Systeme!$C$20)/Systeme!$C$17</f>
        <v>0.98039213436283035</v>
      </c>
      <c r="I588" s="8">
        <f>('DGL 4'!$P$7/'DGL 4'!$B$26)*(1-EXP(-'DGL 4'!$B$26*D588)) + ('DGL 4'!$P$8/'DGL 4'!$B$27)*(1-EXP(-'DGL 4'!$B$27*D588))+ ('DGL 4'!$P$9/'DGL 4'!$B$28)*(1-EXP(-'DGL 4'!$B$28*D588))</f>
        <v>9.8039213359389521</v>
      </c>
      <c r="J588" s="21">
        <f>(I588+Systeme!$K$20)/Systeme!$K$17</f>
        <v>9.8039213359389522E-3</v>
      </c>
      <c r="L588" s="8">
        <f t="shared" si="18"/>
        <v>9.80393352415321E-8</v>
      </c>
      <c r="M588" s="21">
        <f>(L588+Systeme!$S$20)/Systeme!$S$17</f>
        <v>9.8039335241532101E-11</v>
      </c>
      <c r="O588" s="8">
        <f>('DGL 4'!$P$15/'DGL 4'!$B$26)*(1-EXP(-'DGL 4'!$B$26*D588)) + ('DGL 4'!$P$16/'DGL 4'!$B$27)*(1-EXP(-'DGL 4'!$B$27*D588))+ ('DGL 4'!$P$17/'DGL 4'!$B$28)*(1-EXP(-'DGL 4'!$B$28*D588))</f>
        <v>1.1384606515804881E-5</v>
      </c>
      <c r="P588" s="21">
        <f>(O588+Systeme!$AA$20)/Systeme!$AA$17</f>
        <v>1.1384606515804881E-16</v>
      </c>
    </row>
    <row r="589" spans="1:16" x14ac:dyDescent="0.25">
      <c r="A589" s="4">
        <f t="shared" si="19"/>
        <v>587</v>
      </c>
      <c r="D589" s="19">
        <f>A589*0.001 *Systeme!$G$4</f>
        <v>293.5</v>
      </c>
      <c r="F589" s="8">
        <f>('DGL 4'!$P$3/'DGL 4'!$B$26)*(1-EXP(-'DGL 4'!$B$26*D589)) + ('DGL 4'!$P$4/'DGL 4'!$B$27)*(1-EXP(-'DGL 4'!$B$27*D589))+ ('DGL 4'!$P$5/'DGL 4'!$B$28)*(1-EXP(-'DGL 4'!$B$28*D589))</f>
        <v>-9.8039328378084125</v>
      </c>
      <c r="G589" s="21">
        <f>(F589+Systeme!$C$20)/Systeme!$C$17</f>
        <v>0.98039213432438321</v>
      </c>
      <c r="I589" s="8">
        <f>('DGL 4'!$P$7/'DGL 4'!$B$26)*(1-EXP(-'DGL 4'!$B$26*D589)) + ('DGL 4'!$P$8/'DGL 4'!$B$27)*(1-EXP(-'DGL 4'!$B$27*D589))+ ('DGL 4'!$P$9/'DGL 4'!$B$28)*(1-EXP(-'DGL 4'!$B$28*D589))</f>
        <v>9.8039213355544792</v>
      </c>
      <c r="J589" s="21">
        <f>(I589+Systeme!$K$20)/Systeme!$K$17</f>
        <v>9.8039213355544785E-3</v>
      </c>
      <c r="L589" s="8">
        <f t="shared" si="18"/>
        <v>9.8039334775448832E-8</v>
      </c>
      <c r="M589" s="21">
        <f>(L589+Systeme!$S$20)/Systeme!$S$17</f>
        <v>9.8039334775448836E-11</v>
      </c>
      <c r="O589" s="8">
        <f>('DGL 4'!$P$15/'DGL 4'!$B$26)*(1-EXP(-'DGL 4'!$B$26*D589)) + ('DGL 4'!$P$16/'DGL 4'!$B$27)*(1-EXP(-'DGL 4'!$B$27*D589))+ ('DGL 4'!$P$17/'DGL 4'!$B$28)*(1-EXP(-'DGL 4'!$B$28*D589))</f>
        <v>1.1404214598539938E-5</v>
      </c>
      <c r="P589" s="21">
        <f>(O589+Systeme!$AA$20)/Systeme!$AA$17</f>
        <v>1.140421459853994E-16</v>
      </c>
    </row>
    <row r="590" spans="1:16" x14ac:dyDescent="0.25">
      <c r="A590" s="4">
        <f t="shared" si="19"/>
        <v>588</v>
      </c>
      <c r="D590" s="19">
        <f>A590*0.001 *Systeme!$G$4</f>
        <v>294</v>
      </c>
      <c r="F590" s="8">
        <f>('DGL 4'!$P$3/'DGL 4'!$B$26)*(1-EXP(-'DGL 4'!$B$26*D590)) + ('DGL 4'!$P$4/'DGL 4'!$B$27)*(1-EXP(-'DGL 4'!$B$27*D590))+ ('DGL 4'!$P$5/'DGL 4'!$B$28)*(1-EXP(-'DGL 4'!$B$28*D590))</f>
        <v>-9.8039328570320237</v>
      </c>
      <c r="G590" s="21">
        <f>(F590+Systeme!$C$20)/Systeme!$C$17</f>
        <v>0.98039213428593597</v>
      </c>
      <c r="I590" s="8">
        <f>('DGL 4'!$P$7/'DGL 4'!$B$26)*(1-EXP(-'DGL 4'!$B$26*D590)) + ('DGL 4'!$P$8/'DGL 4'!$B$27)*(1-EXP(-'DGL 4'!$B$27*D590))+ ('DGL 4'!$P$9/'DGL 4'!$B$28)*(1-EXP(-'DGL 4'!$B$28*D590))</f>
        <v>9.8039213351700081</v>
      </c>
      <c r="J590" s="21">
        <f>(I590+Systeme!$K$20)/Systeme!$K$17</f>
        <v>9.8039213351700082E-3</v>
      </c>
      <c r="L590" s="8">
        <f t="shared" si="18"/>
        <v>9.8039334309363871E-8</v>
      </c>
      <c r="M590" s="21">
        <f>(L590+Systeme!$S$20)/Systeme!$S$17</f>
        <v>9.8039334309363877E-11</v>
      </c>
      <c r="O590" s="8">
        <f>('DGL 4'!$P$15/'DGL 4'!$B$26)*(1-EXP(-'DGL 4'!$B$26*D590)) + ('DGL 4'!$P$16/'DGL 4'!$B$27)*(1-EXP(-'DGL 4'!$B$27*D590))+ ('DGL 4'!$P$17/'DGL 4'!$B$28)*(1-EXP(-'DGL 4'!$B$28*D590))</f>
        <v>1.1423822681274997E-5</v>
      </c>
      <c r="P590" s="21">
        <f>(O590+Systeme!$AA$20)/Systeme!$AA$17</f>
        <v>1.1423822681274998E-16</v>
      </c>
    </row>
    <row r="591" spans="1:16" x14ac:dyDescent="0.25">
      <c r="A591" s="4">
        <f t="shared" si="19"/>
        <v>589</v>
      </c>
      <c r="D591" s="19">
        <f>A591*0.001 *Systeme!$G$4</f>
        <v>294.5</v>
      </c>
      <c r="F591" s="8">
        <f>('DGL 4'!$P$3/'DGL 4'!$B$26)*(1-EXP(-'DGL 4'!$B$26*D591)) + ('DGL 4'!$P$4/'DGL 4'!$B$27)*(1-EXP(-'DGL 4'!$B$27*D591))+ ('DGL 4'!$P$5/'DGL 4'!$B$28)*(1-EXP(-'DGL 4'!$B$28*D591))</f>
        <v>-9.8039328762556348</v>
      </c>
      <c r="G591" s="21">
        <f>(F591+Systeme!$C$20)/Systeme!$C$17</f>
        <v>0.98039213424748872</v>
      </c>
      <c r="I591" s="8">
        <f>('DGL 4'!$P$7/'DGL 4'!$B$26)*(1-EXP(-'DGL 4'!$B$26*D591)) + ('DGL 4'!$P$8/'DGL 4'!$B$27)*(1-EXP(-'DGL 4'!$B$27*D591))+ ('DGL 4'!$P$9/'DGL 4'!$B$28)*(1-EXP(-'DGL 4'!$B$28*D591))</f>
        <v>9.8039213347855352</v>
      </c>
      <c r="J591" s="21">
        <f>(I591+Systeme!$K$20)/Systeme!$K$17</f>
        <v>9.8039213347855345E-3</v>
      </c>
      <c r="L591" s="8">
        <f t="shared" si="18"/>
        <v>9.8039335619635749E-8</v>
      </c>
      <c r="M591" s="21">
        <f>(L591+Systeme!$S$20)/Systeme!$S$17</f>
        <v>9.8039335619635752E-11</v>
      </c>
      <c r="O591" s="8">
        <f>('DGL 4'!$P$15/'DGL 4'!$B$26)*(1-EXP(-'DGL 4'!$B$26*D591)) + ('DGL 4'!$P$16/'DGL 4'!$B$27)*(1-EXP(-'DGL 4'!$B$27*D591))+ ('DGL 4'!$P$17/'DGL 4'!$B$28)*(1-EXP(-'DGL 4'!$B$28*D591))</f>
        <v>1.1443430764010056E-5</v>
      </c>
      <c r="P591" s="21">
        <f>(O591+Systeme!$AA$20)/Systeme!$AA$17</f>
        <v>1.1443430764010057E-16</v>
      </c>
    </row>
    <row r="592" spans="1:16" x14ac:dyDescent="0.25">
      <c r="A592" s="4">
        <f t="shared" si="19"/>
        <v>590</v>
      </c>
      <c r="D592" s="19">
        <f>A592*0.001 *Systeme!$G$4</f>
        <v>295</v>
      </c>
      <c r="F592" s="8">
        <f>('DGL 4'!$P$3/'DGL 4'!$B$26)*(1-EXP(-'DGL 4'!$B$26*D592)) + ('DGL 4'!$P$4/'DGL 4'!$B$27)*(1-EXP(-'DGL 4'!$B$27*D592))+ ('DGL 4'!$P$5/'DGL 4'!$B$28)*(1-EXP(-'DGL 4'!$B$28*D592))</f>
        <v>-9.803932895479246</v>
      </c>
      <c r="G592" s="21">
        <f>(F592+Systeme!$C$20)/Systeme!$C$17</f>
        <v>0.98039213420904148</v>
      </c>
      <c r="I592" s="8">
        <f>('DGL 4'!$P$7/'DGL 4'!$B$26)*(1-EXP(-'DGL 4'!$B$26*D592)) + ('DGL 4'!$P$8/'DGL 4'!$B$27)*(1-EXP(-'DGL 4'!$B$27*D592))+ ('DGL 4'!$P$9/'DGL 4'!$B$28)*(1-EXP(-'DGL 4'!$B$28*D592))</f>
        <v>9.8039213344010623</v>
      </c>
      <c r="J592" s="21">
        <f>(I592+Systeme!$K$20)/Systeme!$K$17</f>
        <v>9.8039213344010626E-3</v>
      </c>
      <c r="L592" s="8">
        <f t="shared" si="18"/>
        <v>9.8039336929909321E-8</v>
      </c>
      <c r="M592" s="21">
        <f>(L592+Systeme!$S$20)/Systeme!$S$17</f>
        <v>9.8039336929909319E-11</v>
      </c>
      <c r="O592" s="8">
        <f>('DGL 4'!$P$15/'DGL 4'!$B$26)*(1-EXP(-'DGL 4'!$B$26*D592)) + ('DGL 4'!$P$16/'DGL 4'!$B$27)*(1-EXP(-'DGL 4'!$B$27*D592))+ ('DGL 4'!$P$17/'DGL 4'!$B$28)*(1-EXP(-'DGL 4'!$B$28*D592))</f>
        <v>1.1463038846745113E-5</v>
      </c>
      <c r="P592" s="21">
        <f>(O592+Systeme!$AA$20)/Systeme!$AA$17</f>
        <v>1.1463038846745113E-16</v>
      </c>
    </row>
    <row r="593" spans="1:16" x14ac:dyDescent="0.25">
      <c r="A593" s="4">
        <f t="shared" si="19"/>
        <v>591</v>
      </c>
      <c r="D593" s="19">
        <f>A593*0.001 *Systeme!$G$4</f>
        <v>295.5</v>
      </c>
      <c r="F593" s="8">
        <f>('DGL 4'!$P$3/'DGL 4'!$B$26)*(1-EXP(-'DGL 4'!$B$26*D593)) + ('DGL 4'!$P$4/'DGL 4'!$B$27)*(1-EXP(-'DGL 4'!$B$27*D593))+ ('DGL 4'!$P$5/'DGL 4'!$B$28)*(1-EXP(-'DGL 4'!$B$28*D593))</f>
        <v>-9.8039329147028553</v>
      </c>
      <c r="G593" s="21">
        <f>(F593+Systeme!$C$20)/Systeme!$C$17</f>
        <v>0.98039213417059434</v>
      </c>
      <c r="I593" s="8">
        <f>('DGL 4'!$P$7/'DGL 4'!$B$26)*(1-EXP(-'DGL 4'!$B$26*D593)) + ('DGL 4'!$P$8/'DGL 4'!$B$27)*(1-EXP(-'DGL 4'!$B$27*D593))+ ('DGL 4'!$P$9/'DGL 4'!$B$28)*(1-EXP(-'DGL 4'!$B$28*D593))</f>
        <v>9.8039213340165912</v>
      </c>
      <c r="J593" s="21">
        <f>(I593+Systeme!$K$20)/Systeme!$K$17</f>
        <v>9.8039213340165906E-3</v>
      </c>
      <c r="L593" s="8">
        <f t="shared" si="18"/>
        <v>9.803933468746752E-8</v>
      </c>
      <c r="M593" s="21">
        <f>(L593+Systeme!$S$20)/Systeme!$S$17</f>
        <v>9.8039334687467515E-11</v>
      </c>
      <c r="O593" s="8">
        <f>('DGL 4'!$P$15/'DGL 4'!$B$26)*(1-EXP(-'DGL 4'!$B$26*D593)) + ('DGL 4'!$P$16/'DGL 4'!$B$27)*(1-EXP(-'DGL 4'!$B$27*D593))+ ('DGL 4'!$P$17/'DGL 4'!$B$28)*(1-EXP(-'DGL 4'!$B$28*D593))</f>
        <v>1.1482646929480171E-5</v>
      </c>
      <c r="P593" s="21">
        <f>(O593+Systeme!$AA$20)/Systeme!$AA$17</f>
        <v>1.1482646929480172E-16</v>
      </c>
    </row>
    <row r="594" spans="1:16" x14ac:dyDescent="0.25">
      <c r="A594" s="4">
        <f t="shared" si="19"/>
        <v>592</v>
      </c>
      <c r="D594" s="19">
        <f>A594*0.001 *Systeme!$G$4</f>
        <v>296</v>
      </c>
      <c r="F594" s="8">
        <f>('DGL 4'!$P$3/'DGL 4'!$B$26)*(1-EXP(-'DGL 4'!$B$26*D594)) + ('DGL 4'!$P$4/'DGL 4'!$B$27)*(1-EXP(-'DGL 4'!$B$27*D594))+ ('DGL 4'!$P$5/'DGL 4'!$B$28)*(1-EXP(-'DGL 4'!$B$28*D594))</f>
        <v>-9.8039329339264665</v>
      </c>
      <c r="G594" s="21">
        <f>(F594+Systeme!$C$20)/Systeme!$C$17</f>
        <v>0.98039213413214699</v>
      </c>
      <c r="I594" s="8">
        <f>('DGL 4'!$P$7/'DGL 4'!$B$26)*(1-EXP(-'DGL 4'!$B$26*D594)) + ('DGL 4'!$P$8/'DGL 4'!$B$27)*(1-EXP(-'DGL 4'!$B$27*D594))+ ('DGL 4'!$P$9/'DGL 4'!$B$28)*(1-EXP(-'DGL 4'!$B$28*D594))</f>
        <v>9.8039213336321183</v>
      </c>
      <c r="J594" s="21">
        <f>(I594+Systeme!$K$20)/Systeme!$K$17</f>
        <v>9.8039213336321186E-3</v>
      </c>
      <c r="L594" s="8">
        <f t="shared" si="18"/>
        <v>9.8039335997739398E-8</v>
      </c>
      <c r="M594" s="21">
        <f>(L594+Systeme!$S$20)/Systeme!$S$17</f>
        <v>9.8039335997739402E-11</v>
      </c>
      <c r="O594" s="8">
        <f>('DGL 4'!$P$15/'DGL 4'!$B$26)*(1-EXP(-'DGL 4'!$B$26*D594)) + ('DGL 4'!$P$16/'DGL 4'!$B$27)*(1-EXP(-'DGL 4'!$B$27*D594))+ ('DGL 4'!$P$17/'DGL 4'!$B$28)*(1-EXP(-'DGL 4'!$B$28*D594))</f>
        <v>1.150225501221523E-5</v>
      </c>
      <c r="P594" s="21">
        <f>(O594+Systeme!$AA$20)/Systeme!$AA$17</f>
        <v>1.150225501221523E-16</v>
      </c>
    </row>
    <row r="595" spans="1:16" x14ac:dyDescent="0.25">
      <c r="A595" s="4">
        <f t="shared" si="19"/>
        <v>593</v>
      </c>
      <c r="D595" s="19">
        <f>A595*0.001 *Systeme!$G$4</f>
        <v>296.5</v>
      </c>
      <c r="F595" s="8">
        <f>('DGL 4'!$P$3/'DGL 4'!$B$26)*(1-EXP(-'DGL 4'!$B$26*D595)) + ('DGL 4'!$P$4/'DGL 4'!$B$27)*(1-EXP(-'DGL 4'!$B$27*D595))+ ('DGL 4'!$P$5/'DGL 4'!$B$28)*(1-EXP(-'DGL 4'!$B$28*D595))</f>
        <v>-9.8039329531500776</v>
      </c>
      <c r="G595" s="21">
        <f>(F595+Systeme!$C$20)/Systeme!$C$17</f>
        <v>0.98039213409369985</v>
      </c>
      <c r="I595" s="8">
        <f>('DGL 4'!$P$7/'DGL 4'!$B$26)*(1-EXP(-'DGL 4'!$B$26*D595)) + ('DGL 4'!$P$8/'DGL 4'!$B$27)*(1-EXP(-'DGL 4'!$B$27*D595))+ ('DGL 4'!$P$9/'DGL 4'!$B$28)*(1-EXP(-'DGL 4'!$B$28*D595))</f>
        <v>9.8039213332476471</v>
      </c>
      <c r="J595" s="21">
        <f>(I595+Systeme!$K$20)/Systeme!$K$17</f>
        <v>9.8039213332476467E-3</v>
      </c>
      <c r="L595" s="8">
        <f t="shared" si="18"/>
        <v>9.8039335531656131E-8</v>
      </c>
      <c r="M595" s="21">
        <f>(L595+Systeme!$S$20)/Systeme!$S$17</f>
        <v>9.8039335531656137E-11</v>
      </c>
      <c r="O595" s="8">
        <f>('DGL 4'!$P$15/'DGL 4'!$B$26)*(1-EXP(-'DGL 4'!$B$26*D595)) + ('DGL 4'!$P$16/'DGL 4'!$B$27)*(1-EXP(-'DGL 4'!$B$27*D595))+ ('DGL 4'!$P$17/'DGL 4'!$B$28)*(1-EXP(-'DGL 4'!$B$28*D595))</f>
        <v>1.1521863094950287E-5</v>
      </c>
      <c r="P595" s="21">
        <f>(O595+Systeme!$AA$20)/Systeme!$AA$17</f>
        <v>1.1521863094950287E-16</v>
      </c>
    </row>
    <row r="596" spans="1:16" x14ac:dyDescent="0.25">
      <c r="A596" s="4">
        <f t="shared" si="19"/>
        <v>594</v>
      </c>
      <c r="D596" s="19">
        <f>A596*0.001 *Systeme!$G$4</f>
        <v>297</v>
      </c>
      <c r="F596" s="8">
        <f>('DGL 4'!$P$3/'DGL 4'!$B$26)*(1-EXP(-'DGL 4'!$B$26*D596)) + ('DGL 4'!$P$4/'DGL 4'!$B$27)*(1-EXP(-'DGL 4'!$B$27*D596))+ ('DGL 4'!$P$5/'DGL 4'!$B$28)*(1-EXP(-'DGL 4'!$B$28*D596))</f>
        <v>-9.8039329723736888</v>
      </c>
      <c r="G596" s="21">
        <f>(F596+Systeme!$C$20)/Systeme!$C$17</f>
        <v>0.98039213405525261</v>
      </c>
      <c r="I596" s="8">
        <f>('DGL 4'!$P$7/'DGL 4'!$B$26)*(1-EXP(-'DGL 4'!$B$26*D596)) + ('DGL 4'!$P$8/'DGL 4'!$B$27)*(1-EXP(-'DGL 4'!$B$27*D596))+ ('DGL 4'!$P$9/'DGL 4'!$B$28)*(1-EXP(-'DGL 4'!$B$28*D596))</f>
        <v>9.8039213328631742</v>
      </c>
      <c r="J596" s="21">
        <f>(I596+Systeme!$K$20)/Systeme!$K$17</f>
        <v>9.8039213328631747E-3</v>
      </c>
      <c r="L596" s="8">
        <f t="shared" si="18"/>
        <v>9.8039336841928009E-8</v>
      </c>
      <c r="M596" s="21">
        <f>(L596+Systeme!$S$20)/Systeme!$S$17</f>
        <v>9.8039336841928011E-11</v>
      </c>
      <c r="O596" s="8">
        <f>('DGL 4'!$P$15/'DGL 4'!$B$26)*(1-EXP(-'DGL 4'!$B$26*D596)) + ('DGL 4'!$P$16/'DGL 4'!$B$27)*(1-EXP(-'DGL 4'!$B$27*D596))+ ('DGL 4'!$P$17/'DGL 4'!$B$28)*(1-EXP(-'DGL 4'!$B$28*D596))</f>
        <v>1.1541471177685346E-5</v>
      </c>
      <c r="P596" s="21">
        <f>(O596+Systeme!$AA$20)/Systeme!$AA$17</f>
        <v>1.1541471177685345E-16</v>
      </c>
    </row>
    <row r="597" spans="1:16" x14ac:dyDescent="0.25">
      <c r="A597" s="4">
        <f t="shared" si="19"/>
        <v>595</v>
      </c>
      <c r="D597" s="19">
        <f>A597*0.001 *Systeme!$G$4</f>
        <v>297.5</v>
      </c>
      <c r="F597" s="8">
        <f>('DGL 4'!$P$3/'DGL 4'!$B$26)*(1-EXP(-'DGL 4'!$B$26*D597)) + ('DGL 4'!$P$4/'DGL 4'!$B$27)*(1-EXP(-'DGL 4'!$B$27*D597))+ ('DGL 4'!$P$5/'DGL 4'!$B$28)*(1-EXP(-'DGL 4'!$B$28*D597))</f>
        <v>-9.8039329915972981</v>
      </c>
      <c r="G597" s="21">
        <f>(F597+Systeme!$C$20)/Systeme!$C$17</f>
        <v>0.98039213401680536</v>
      </c>
      <c r="I597" s="8">
        <f>('DGL 4'!$P$7/'DGL 4'!$B$26)*(1-EXP(-'DGL 4'!$B$26*D597)) + ('DGL 4'!$P$8/'DGL 4'!$B$27)*(1-EXP(-'DGL 4'!$B$27*D597))+ ('DGL 4'!$P$9/'DGL 4'!$B$28)*(1-EXP(-'DGL 4'!$B$28*D597))</f>
        <v>9.8039213324787013</v>
      </c>
      <c r="J597" s="21">
        <f>(I597+Systeme!$K$20)/Systeme!$K$17</f>
        <v>9.803921332478701E-3</v>
      </c>
      <c r="L597" s="8">
        <f t="shared" si="18"/>
        <v>9.8039336375843047E-8</v>
      </c>
      <c r="M597" s="21">
        <f>(L597+Systeme!$S$20)/Systeme!$S$17</f>
        <v>9.8039336375843053E-11</v>
      </c>
      <c r="O597" s="8">
        <f>('DGL 4'!$P$15/'DGL 4'!$B$26)*(1-EXP(-'DGL 4'!$B$26*D597)) + ('DGL 4'!$P$16/'DGL 4'!$B$27)*(1-EXP(-'DGL 4'!$B$27*D597))+ ('DGL 4'!$P$17/'DGL 4'!$B$28)*(1-EXP(-'DGL 4'!$B$28*D597))</f>
        <v>1.1561079260420404E-5</v>
      </c>
      <c r="P597" s="21">
        <f>(O597+Systeme!$AA$20)/Systeme!$AA$17</f>
        <v>1.1561079260420404E-16</v>
      </c>
    </row>
    <row r="598" spans="1:16" x14ac:dyDescent="0.25">
      <c r="A598" s="4">
        <f t="shared" si="19"/>
        <v>596</v>
      </c>
      <c r="D598" s="19">
        <f>A598*0.001 *Systeme!$G$4</f>
        <v>298</v>
      </c>
      <c r="F598" s="8">
        <f>('DGL 4'!$P$3/'DGL 4'!$B$26)*(1-EXP(-'DGL 4'!$B$26*D598)) + ('DGL 4'!$P$4/'DGL 4'!$B$27)*(1-EXP(-'DGL 4'!$B$27*D598))+ ('DGL 4'!$P$5/'DGL 4'!$B$28)*(1-EXP(-'DGL 4'!$B$28*D598))</f>
        <v>-9.8039330108209093</v>
      </c>
      <c r="G598" s="21">
        <f>(F598+Systeme!$C$20)/Systeme!$C$17</f>
        <v>0.98039213397835823</v>
      </c>
      <c r="I598" s="8">
        <f>('DGL 4'!$P$7/'DGL 4'!$B$26)*(1-EXP(-'DGL 4'!$B$26*D598)) + ('DGL 4'!$P$8/'DGL 4'!$B$27)*(1-EXP(-'DGL 4'!$B$27*D598))+ ('DGL 4'!$P$9/'DGL 4'!$B$28)*(1-EXP(-'DGL 4'!$B$28*D598))</f>
        <v>9.8039213320942302</v>
      </c>
      <c r="J598" s="21">
        <f>(I598+Systeme!$K$20)/Systeme!$K$17</f>
        <v>9.8039213320942308E-3</v>
      </c>
      <c r="L598" s="8">
        <f t="shared" si="18"/>
        <v>9.803933590975978E-8</v>
      </c>
      <c r="M598" s="21">
        <f>(L598+Systeme!$S$20)/Systeme!$S$17</f>
        <v>9.8039335909759774E-11</v>
      </c>
      <c r="O598" s="8">
        <f>('DGL 4'!$P$15/'DGL 4'!$B$26)*(1-EXP(-'DGL 4'!$B$26*D598)) + ('DGL 4'!$P$16/'DGL 4'!$B$27)*(1-EXP(-'DGL 4'!$B$27*D598))+ ('DGL 4'!$P$17/'DGL 4'!$B$28)*(1-EXP(-'DGL 4'!$B$28*D598))</f>
        <v>1.1580687343155461E-5</v>
      </c>
      <c r="P598" s="21">
        <f>(O598+Systeme!$AA$20)/Systeme!$AA$17</f>
        <v>1.1580687343155462E-16</v>
      </c>
    </row>
    <row r="599" spans="1:16" x14ac:dyDescent="0.25">
      <c r="A599" s="4">
        <f t="shared" si="19"/>
        <v>597</v>
      </c>
      <c r="D599" s="19">
        <f>A599*0.001 *Systeme!$G$4</f>
        <v>298.5</v>
      </c>
      <c r="F599" s="8">
        <f>('DGL 4'!$P$3/'DGL 4'!$B$26)*(1-EXP(-'DGL 4'!$B$26*D599)) + ('DGL 4'!$P$4/'DGL 4'!$B$27)*(1-EXP(-'DGL 4'!$B$27*D599))+ ('DGL 4'!$P$5/'DGL 4'!$B$28)*(1-EXP(-'DGL 4'!$B$28*D599))</f>
        <v>-9.8039330300445204</v>
      </c>
      <c r="G599" s="21">
        <f>(F599+Systeme!$C$20)/Systeme!$C$17</f>
        <v>0.98039213393991098</v>
      </c>
      <c r="I599" s="8">
        <f>('DGL 4'!$P$7/'DGL 4'!$B$26)*(1-EXP(-'DGL 4'!$B$26*D599)) + ('DGL 4'!$P$8/'DGL 4'!$B$27)*(1-EXP(-'DGL 4'!$B$27*D599))+ ('DGL 4'!$P$9/'DGL 4'!$B$28)*(1-EXP(-'DGL 4'!$B$28*D599))</f>
        <v>9.8039213317097573</v>
      </c>
      <c r="J599" s="21">
        <f>(I599+Systeme!$K$20)/Systeme!$K$17</f>
        <v>9.803921331709757E-3</v>
      </c>
      <c r="L599" s="8">
        <f t="shared" si="18"/>
        <v>9.8039337220031658E-8</v>
      </c>
      <c r="M599" s="21">
        <f>(L599+Systeme!$S$20)/Systeme!$S$17</f>
        <v>9.8039337220031662E-11</v>
      </c>
      <c r="O599" s="8">
        <f>('DGL 4'!$P$15/'DGL 4'!$B$26)*(1-EXP(-'DGL 4'!$B$26*D599)) + ('DGL 4'!$P$16/'DGL 4'!$B$27)*(1-EXP(-'DGL 4'!$B$27*D599))+ ('DGL 4'!$P$17/'DGL 4'!$B$28)*(1-EXP(-'DGL 4'!$B$28*D599))</f>
        <v>1.160029542589052E-5</v>
      </c>
      <c r="P599" s="21">
        <f>(O599+Systeme!$AA$20)/Systeme!$AA$17</f>
        <v>1.1600295425890521E-16</v>
      </c>
    </row>
    <row r="600" spans="1:16" x14ac:dyDescent="0.25">
      <c r="A600" s="4">
        <f t="shared" si="19"/>
        <v>598</v>
      </c>
      <c r="D600" s="19">
        <f>A600*0.001 *Systeme!$G$4</f>
        <v>299</v>
      </c>
      <c r="F600" s="8">
        <f>('DGL 4'!$P$3/'DGL 4'!$B$26)*(1-EXP(-'DGL 4'!$B$26*D600)) + ('DGL 4'!$P$4/'DGL 4'!$B$27)*(1-EXP(-'DGL 4'!$B$27*D600))+ ('DGL 4'!$P$5/'DGL 4'!$B$28)*(1-EXP(-'DGL 4'!$B$28*D600))</f>
        <v>-9.8039330492681316</v>
      </c>
      <c r="G600" s="21">
        <f>(F600+Systeme!$C$20)/Systeme!$C$17</f>
        <v>0.98039213390146374</v>
      </c>
      <c r="I600" s="8">
        <f>('DGL 4'!$P$7/'DGL 4'!$B$26)*(1-EXP(-'DGL 4'!$B$26*D600)) + ('DGL 4'!$P$8/'DGL 4'!$B$27)*(1-EXP(-'DGL 4'!$B$27*D600))+ ('DGL 4'!$P$9/'DGL 4'!$B$28)*(1-EXP(-'DGL 4'!$B$28*D600))</f>
        <v>9.8039213313252844</v>
      </c>
      <c r="J600" s="21">
        <f>(I600+Systeme!$K$20)/Systeme!$K$17</f>
        <v>9.8039213313252851E-3</v>
      </c>
      <c r="L600" s="8">
        <f t="shared" si="18"/>
        <v>9.803933853030523E-8</v>
      </c>
      <c r="M600" s="21">
        <f>(L600+Systeme!$S$20)/Systeme!$S$17</f>
        <v>9.803933853030523E-11</v>
      </c>
      <c r="O600" s="8">
        <f>('DGL 4'!$P$15/'DGL 4'!$B$26)*(1-EXP(-'DGL 4'!$B$26*D600)) + ('DGL 4'!$P$16/'DGL 4'!$B$27)*(1-EXP(-'DGL 4'!$B$27*D600))+ ('DGL 4'!$P$17/'DGL 4'!$B$28)*(1-EXP(-'DGL 4'!$B$28*D600))</f>
        <v>1.1619903508625577E-5</v>
      </c>
      <c r="P600" s="21">
        <f>(O600+Systeme!$AA$20)/Systeme!$AA$17</f>
        <v>1.1619903508625577E-16</v>
      </c>
    </row>
    <row r="601" spans="1:16" x14ac:dyDescent="0.25">
      <c r="A601" s="4">
        <f t="shared" si="19"/>
        <v>599</v>
      </c>
      <c r="D601" s="19">
        <f>A601*0.001 *Systeme!$G$4</f>
        <v>299.5</v>
      </c>
      <c r="F601" s="8">
        <f>('DGL 4'!$P$3/'DGL 4'!$B$26)*(1-EXP(-'DGL 4'!$B$26*D601)) + ('DGL 4'!$P$4/'DGL 4'!$B$27)*(1-EXP(-'DGL 4'!$B$27*D601))+ ('DGL 4'!$P$5/'DGL 4'!$B$28)*(1-EXP(-'DGL 4'!$B$28*D601))</f>
        <v>-9.803933068491741</v>
      </c>
      <c r="G601" s="21">
        <f>(F601+Systeme!$C$20)/Systeme!$C$17</f>
        <v>0.98039213386301649</v>
      </c>
      <c r="I601" s="8">
        <f>('DGL 4'!$P$7/'DGL 4'!$B$26)*(1-EXP(-'DGL 4'!$B$26*D601)) + ('DGL 4'!$P$8/'DGL 4'!$B$27)*(1-EXP(-'DGL 4'!$B$27*D601))+ ('DGL 4'!$P$9/'DGL 4'!$B$28)*(1-EXP(-'DGL 4'!$B$28*D601))</f>
        <v>9.8039213309408133</v>
      </c>
      <c r="J601" s="21">
        <f>(I601+Systeme!$K$20)/Systeme!$K$17</f>
        <v>9.8039213309408131E-3</v>
      </c>
      <c r="L601" s="8">
        <f t="shared" si="18"/>
        <v>9.8039336287863429E-8</v>
      </c>
      <c r="M601" s="21">
        <f>(L601+Systeme!$S$20)/Systeme!$S$17</f>
        <v>9.8039336287863425E-11</v>
      </c>
      <c r="O601" s="8">
        <f>('DGL 4'!$P$15/'DGL 4'!$B$26)*(1-EXP(-'DGL 4'!$B$26*D601)) + ('DGL 4'!$P$16/'DGL 4'!$B$27)*(1-EXP(-'DGL 4'!$B$27*D601))+ ('DGL 4'!$P$17/'DGL 4'!$B$28)*(1-EXP(-'DGL 4'!$B$28*D601))</f>
        <v>1.1639511591360636E-5</v>
      </c>
      <c r="P601" s="21">
        <f>(O601+Systeme!$AA$20)/Systeme!$AA$17</f>
        <v>1.1639511591360636E-16</v>
      </c>
    </row>
    <row r="602" spans="1:16" x14ac:dyDescent="0.25">
      <c r="A602" s="4">
        <f t="shared" si="19"/>
        <v>600</v>
      </c>
      <c r="D602" s="19">
        <f>A602*0.001 *Systeme!$G$4</f>
        <v>300</v>
      </c>
      <c r="F602" s="8">
        <f>('DGL 4'!$P$3/'DGL 4'!$B$26)*(1-EXP(-'DGL 4'!$B$26*D602)) + ('DGL 4'!$P$4/'DGL 4'!$B$27)*(1-EXP(-'DGL 4'!$B$27*D602))+ ('DGL 4'!$P$5/'DGL 4'!$B$28)*(1-EXP(-'DGL 4'!$B$28*D602))</f>
        <v>-9.8039330877153521</v>
      </c>
      <c r="G602" s="21">
        <f>(F602+Systeme!$C$20)/Systeme!$C$17</f>
        <v>0.98039213382456936</v>
      </c>
      <c r="I602" s="8">
        <f>('DGL 4'!$P$7/'DGL 4'!$B$26)*(1-EXP(-'DGL 4'!$B$26*D602)) + ('DGL 4'!$P$8/'DGL 4'!$B$27)*(1-EXP(-'DGL 4'!$B$27*D602))+ ('DGL 4'!$P$9/'DGL 4'!$B$28)*(1-EXP(-'DGL 4'!$B$28*D602))</f>
        <v>9.8039213305563404</v>
      </c>
      <c r="J602" s="21">
        <f>(I602+Systeme!$K$20)/Systeme!$K$17</f>
        <v>9.8039213305563411E-3</v>
      </c>
      <c r="L602" s="8">
        <f t="shared" si="18"/>
        <v>9.8039337598135307E-8</v>
      </c>
      <c r="M602" s="21">
        <f>(L602+Systeme!$S$20)/Systeme!$S$17</f>
        <v>9.8039337598135312E-11</v>
      </c>
      <c r="O602" s="8">
        <f>('DGL 4'!$P$15/'DGL 4'!$B$26)*(1-EXP(-'DGL 4'!$B$26*D602)) + ('DGL 4'!$P$16/'DGL 4'!$B$27)*(1-EXP(-'DGL 4'!$B$27*D602))+ ('DGL 4'!$P$17/'DGL 4'!$B$28)*(1-EXP(-'DGL 4'!$B$28*D602))</f>
        <v>1.1659119674095694E-5</v>
      </c>
      <c r="P602" s="21">
        <f>(O602+Systeme!$AA$20)/Systeme!$AA$17</f>
        <v>1.1659119674095695E-16</v>
      </c>
    </row>
    <row r="603" spans="1:16" x14ac:dyDescent="0.25">
      <c r="A603" s="4">
        <f t="shared" si="19"/>
        <v>601</v>
      </c>
      <c r="D603" s="19">
        <f>A603*0.001 *Systeme!$G$4</f>
        <v>300.5</v>
      </c>
      <c r="F603" s="8">
        <f>('DGL 4'!$P$3/'DGL 4'!$B$26)*(1-EXP(-'DGL 4'!$B$26*D603)) + ('DGL 4'!$P$4/'DGL 4'!$B$27)*(1-EXP(-'DGL 4'!$B$27*D603))+ ('DGL 4'!$P$5/'DGL 4'!$B$28)*(1-EXP(-'DGL 4'!$B$28*D603))</f>
        <v>-9.8039331069389082</v>
      </c>
      <c r="G603" s="21">
        <f>(F603+Systeme!$C$20)/Systeme!$C$17</f>
        <v>0.98039213378612211</v>
      </c>
      <c r="I603" s="8">
        <f>('DGL 4'!$P$7/'DGL 4'!$B$26)*(1-EXP(-'DGL 4'!$B$26*D603)) + ('DGL 4'!$P$8/'DGL 4'!$B$27)*(1-EXP(-'DGL 4'!$B$27*D603))+ ('DGL 4'!$P$9/'DGL 4'!$B$28)*(1-EXP(-'DGL 4'!$B$28*D603))</f>
        <v>9.8039213301718693</v>
      </c>
      <c r="J603" s="21">
        <f>(I603+Systeme!$K$20)/Systeme!$K$17</f>
        <v>9.8039213301718692E-3</v>
      </c>
      <c r="L603" s="8">
        <f t="shared" si="18"/>
        <v>9.803933757611245E-8</v>
      </c>
      <c r="M603" s="21">
        <f>(L603+Systeme!$S$20)/Systeme!$S$17</f>
        <v>9.8039337576112456E-11</v>
      </c>
      <c r="O603" s="8">
        <f>('DGL 4'!$P$15/'DGL 4'!$B$26)*(1-EXP(-'DGL 4'!$B$26*D603)) + ('DGL 4'!$P$16/'DGL 4'!$B$27)*(1-EXP(-'DGL 4'!$B$27*D603))+ ('DGL 4'!$P$17/'DGL 4'!$B$28)*(1-EXP(-'DGL 4'!$B$28*D603))</f>
        <v>1.1678727701319629E-5</v>
      </c>
      <c r="P603" s="21">
        <f>(O603+Systeme!$AA$20)/Systeme!$AA$17</f>
        <v>1.1678727701319629E-16</v>
      </c>
    </row>
    <row r="604" spans="1:16" x14ac:dyDescent="0.25">
      <c r="A604" s="4">
        <f t="shared" si="19"/>
        <v>602</v>
      </c>
      <c r="D604" s="19">
        <f>A604*0.001 *Systeme!$G$4</f>
        <v>301</v>
      </c>
      <c r="F604" s="8">
        <f>('DGL 4'!$P$3/'DGL 4'!$B$26)*(1-EXP(-'DGL 4'!$B$26*D604)) + ('DGL 4'!$P$4/'DGL 4'!$B$27)*(1-EXP(-'DGL 4'!$B$27*D604))+ ('DGL 4'!$P$5/'DGL 4'!$B$28)*(1-EXP(-'DGL 4'!$B$28*D604))</f>
        <v>-9.8039331261625193</v>
      </c>
      <c r="G604" s="21">
        <f>(F604+Systeme!$C$20)/Systeme!$C$17</f>
        <v>0.98039213374767498</v>
      </c>
      <c r="I604" s="8">
        <f>('DGL 4'!$P$7/'DGL 4'!$B$26)*(1-EXP(-'DGL 4'!$B$26*D604)) + ('DGL 4'!$P$8/'DGL 4'!$B$27)*(1-EXP(-'DGL 4'!$B$27*D604))+ ('DGL 4'!$P$9/'DGL 4'!$B$28)*(1-EXP(-'DGL 4'!$B$28*D604))</f>
        <v>9.8039213297873982</v>
      </c>
      <c r="J604" s="21">
        <f>(I604+Systeme!$K$20)/Systeme!$K$17</f>
        <v>9.8039213297873989E-3</v>
      </c>
      <c r="L604" s="8">
        <f t="shared" si="18"/>
        <v>9.8039337110027489E-8</v>
      </c>
      <c r="M604" s="21">
        <f>(L604+Systeme!$S$20)/Systeme!$S$17</f>
        <v>9.8039337110027484E-11</v>
      </c>
      <c r="O604" s="8">
        <f>('DGL 4'!$P$15/'DGL 4'!$B$26)*(1-EXP(-'DGL 4'!$B$26*D604)) + ('DGL 4'!$P$16/'DGL 4'!$B$27)*(1-EXP(-'DGL 4'!$B$27*D604))+ ('DGL 4'!$P$17/'DGL 4'!$B$28)*(1-EXP(-'DGL 4'!$B$28*D604))</f>
        <v>1.1698335784054687E-5</v>
      </c>
      <c r="P604" s="21">
        <f>(O604+Systeme!$AA$20)/Systeme!$AA$17</f>
        <v>1.1698335784054688E-16</v>
      </c>
    </row>
    <row r="605" spans="1:16" x14ac:dyDescent="0.25">
      <c r="A605" s="4">
        <f t="shared" si="19"/>
        <v>603</v>
      </c>
      <c r="D605" s="19">
        <f>A605*0.001 *Systeme!$G$4</f>
        <v>301.5</v>
      </c>
      <c r="F605" s="8">
        <f>('DGL 4'!$P$3/'DGL 4'!$B$26)*(1-EXP(-'DGL 4'!$B$26*D605)) + ('DGL 4'!$P$4/'DGL 4'!$B$27)*(1-EXP(-'DGL 4'!$B$27*D605))+ ('DGL 4'!$P$5/'DGL 4'!$B$28)*(1-EXP(-'DGL 4'!$B$28*D605))</f>
        <v>-9.8039331453861305</v>
      </c>
      <c r="G605" s="21">
        <f>(F605+Systeme!$C$20)/Systeme!$C$17</f>
        <v>0.98039213370922773</v>
      </c>
      <c r="I605" s="8">
        <f>('DGL 4'!$P$7/'DGL 4'!$B$26)*(1-EXP(-'DGL 4'!$B$26*D605)) + ('DGL 4'!$P$8/'DGL 4'!$B$27)*(1-EXP(-'DGL 4'!$B$27*D605))+ ('DGL 4'!$P$9/'DGL 4'!$B$28)*(1-EXP(-'DGL 4'!$B$28*D605))</f>
        <v>9.8039213294029253</v>
      </c>
      <c r="J605" s="21">
        <f>(I605+Systeme!$K$20)/Systeme!$K$17</f>
        <v>9.8039213294029252E-3</v>
      </c>
      <c r="L605" s="8">
        <f t="shared" si="18"/>
        <v>9.8039338420299367E-8</v>
      </c>
      <c r="M605" s="21">
        <f>(L605+Systeme!$S$20)/Systeme!$S$17</f>
        <v>9.8039338420299372E-11</v>
      </c>
      <c r="O605" s="8">
        <f>('DGL 4'!$P$15/'DGL 4'!$B$26)*(1-EXP(-'DGL 4'!$B$26*D605)) + ('DGL 4'!$P$16/'DGL 4'!$B$27)*(1-EXP(-'DGL 4'!$B$27*D605))+ ('DGL 4'!$P$17/'DGL 4'!$B$28)*(1-EXP(-'DGL 4'!$B$28*D605))</f>
        <v>1.1717943866789746E-5</v>
      </c>
      <c r="P605" s="21">
        <f>(O605+Systeme!$AA$20)/Systeme!$AA$17</f>
        <v>1.1717943866789747E-16</v>
      </c>
    </row>
    <row r="606" spans="1:16" x14ac:dyDescent="0.25">
      <c r="A606" s="4">
        <f t="shared" si="19"/>
        <v>604</v>
      </c>
      <c r="D606" s="19">
        <f>A606*0.001 *Systeme!$G$4</f>
        <v>302</v>
      </c>
      <c r="F606" s="8">
        <f>('DGL 4'!$P$3/'DGL 4'!$B$26)*(1-EXP(-'DGL 4'!$B$26*D606)) + ('DGL 4'!$P$4/'DGL 4'!$B$27)*(1-EXP(-'DGL 4'!$B$27*D606))+ ('DGL 4'!$P$5/'DGL 4'!$B$28)*(1-EXP(-'DGL 4'!$B$28*D606))</f>
        <v>-9.8039331646097416</v>
      </c>
      <c r="G606" s="21">
        <f>(F606+Systeme!$C$20)/Systeme!$C$17</f>
        <v>0.98039213367078049</v>
      </c>
      <c r="I606" s="8">
        <f>('DGL 4'!$P$7/'DGL 4'!$B$26)*(1-EXP(-'DGL 4'!$B$26*D606)) + ('DGL 4'!$P$8/'DGL 4'!$B$27)*(1-EXP(-'DGL 4'!$B$27*D606))+ ('DGL 4'!$P$9/'DGL 4'!$B$28)*(1-EXP(-'DGL 4'!$B$28*D606))</f>
        <v>9.8039213290184524</v>
      </c>
      <c r="J606" s="21">
        <f>(I606+Systeme!$K$20)/Systeme!$K$17</f>
        <v>9.8039213290184515E-3</v>
      </c>
      <c r="L606" s="8">
        <f t="shared" si="18"/>
        <v>9.8039339730572939E-8</v>
      </c>
      <c r="M606" s="21">
        <f>(L606+Systeme!$S$20)/Systeme!$S$17</f>
        <v>9.803933973057294E-11</v>
      </c>
      <c r="O606" s="8">
        <f>('DGL 4'!$P$15/'DGL 4'!$B$26)*(1-EXP(-'DGL 4'!$B$26*D606)) + ('DGL 4'!$P$16/'DGL 4'!$B$27)*(1-EXP(-'DGL 4'!$B$27*D606))+ ('DGL 4'!$P$17/'DGL 4'!$B$28)*(1-EXP(-'DGL 4'!$B$28*D606))</f>
        <v>1.1737551949524803E-5</v>
      </c>
      <c r="P606" s="21">
        <f>(O606+Systeme!$AA$20)/Systeme!$AA$17</f>
        <v>1.1737551949524803E-16</v>
      </c>
    </row>
    <row r="607" spans="1:16" x14ac:dyDescent="0.25">
      <c r="A607" s="4">
        <f t="shared" si="19"/>
        <v>605</v>
      </c>
      <c r="D607" s="19">
        <f>A607*0.001 *Systeme!$G$4</f>
        <v>302.5</v>
      </c>
      <c r="F607" s="8">
        <f>('DGL 4'!$P$3/'DGL 4'!$B$26)*(1-EXP(-'DGL 4'!$B$26*D607)) + ('DGL 4'!$P$4/'DGL 4'!$B$27)*(1-EXP(-'DGL 4'!$B$27*D607))+ ('DGL 4'!$P$5/'DGL 4'!$B$28)*(1-EXP(-'DGL 4'!$B$28*D607))</f>
        <v>-9.803933183833351</v>
      </c>
      <c r="G607" s="21">
        <f>(F607+Systeme!$C$20)/Systeme!$C$17</f>
        <v>0.98039213363233335</v>
      </c>
      <c r="I607" s="8">
        <f>('DGL 4'!$P$7/'DGL 4'!$B$26)*(1-EXP(-'DGL 4'!$B$26*D607)) + ('DGL 4'!$P$8/'DGL 4'!$B$27)*(1-EXP(-'DGL 4'!$B$27*D607))+ ('DGL 4'!$P$9/'DGL 4'!$B$28)*(1-EXP(-'DGL 4'!$B$28*D607))</f>
        <v>9.8039213286339812</v>
      </c>
      <c r="J607" s="21">
        <f>(I607+Systeme!$K$20)/Systeme!$K$17</f>
        <v>9.8039213286339813E-3</v>
      </c>
      <c r="L607" s="8">
        <f t="shared" si="18"/>
        <v>9.8039337488131138E-8</v>
      </c>
      <c r="M607" s="21">
        <f>(L607+Systeme!$S$20)/Systeme!$S$17</f>
        <v>9.8039337488131135E-11</v>
      </c>
      <c r="O607" s="8">
        <f>('DGL 4'!$P$15/'DGL 4'!$B$26)*(1-EXP(-'DGL 4'!$B$26*D607)) + ('DGL 4'!$P$16/'DGL 4'!$B$27)*(1-EXP(-'DGL 4'!$B$27*D607))+ ('DGL 4'!$P$17/'DGL 4'!$B$28)*(1-EXP(-'DGL 4'!$B$28*D607))</f>
        <v>1.1757160032259862E-5</v>
      </c>
      <c r="P607" s="21">
        <f>(O607+Systeme!$AA$20)/Systeme!$AA$17</f>
        <v>1.1757160032259862E-16</v>
      </c>
    </row>
    <row r="608" spans="1:16" x14ac:dyDescent="0.25">
      <c r="A608" s="4">
        <f t="shared" si="19"/>
        <v>606</v>
      </c>
      <c r="D608" s="19">
        <f>A608*0.001 *Systeme!$G$4</f>
        <v>303</v>
      </c>
      <c r="F608" s="8">
        <f>('DGL 4'!$P$3/'DGL 4'!$B$26)*(1-EXP(-'DGL 4'!$B$26*D608)) + ('DGL 4'!$P$4/'DGL 4'!$B$27)*(1-EXP(-'DGL 4'!$B$27*D608))+ ('DGL 4'!$P$5/'DGL 4'!$B$28)*(1-EXP(-'DGL 4'!$B$28*D608))</f>
        <v>-9.8039332030569621</v>
      </c>
      <c r="G608" s="21">
        <f>(F608+Systeme!$C$20)/Systeme!$C$17</f>
        <v>0.98039213359388611</v>
      </c>
      <c r="I608" s="8">
        <f>('DGL 4'!$P$7/'DGL 4'!$B$26)*(1-EXP(-'DGL 4'!$B$26*D608)) + ('DGL 4'!$P$8/'DGL 4'!$B$27)*(1-EXP(-'DGL 4'!$B$27*D608))+ ('DGL 4'!$P$9/'DGL 4'!$B$28)*(1-EXP(-'DGL 4'!$B$28*D608))</f>
        <v>9.8039213282495083</v>
      </c>
      <c r="J608" s="21">
        <f>(I608+Systeme!$K$20)/Systeme!$K$17</f>
        <v>9.8039213282495076E-3</v>
      </c>
      <c r="L608" s="8">
        <f t="shared" si="18"/>
        <v>9.8039338798403016E-8</v>
      </c>
      <c r="M608" s="21">
        <f>(L608+Systeme!$S$20)/Systeme!$S$17</f>
        <v>9.8039338798403022E-11</v>
      </c>
      <c r="O608" s="8">
        <f>('DGL 4'!$P$15/'DGL 4'!$B$26)*(1-EXP(-'DGL 4'!$B$26*D608)) + ('DGL 4'!$P$16/'DGL 4'!$B$27)*(1-EXP(-'DGL 4'!$B$27*D608))+ ('DGL 4'!$P$17/'DGL 4'!$B$28)*(1-EXP(-'DGL 4'!$B$28*D608))</f>
        <v>1.177676811499492E-5</v>
      </c>
      <c r="P608" s="21">
        <f>(O608+Systeme!$AA$20)/Systeme!$AA$17</f>
        <v>1.177676811499492E-16</v>
      </c>
    </row>
    <row r="609" spans="1:16" x14ac:dyDescent="0.25">
      <c r="A609" s="4">
        <f t="shared" si="19"/>
        <v>607</v>
      </c>
      <c r="D609" s="19">
        <f>A609*0.001 *Systeme!$G$4</f>
        <v>303.5</v>
      </c>
      <c r="F609" s="8">
        <f>('DGL 4'!$P$3/'DGL 4'!$B$26)*(1-EXP(-'DGL 4'!$B$26*D609)) + ('DGL 4'!$P$4/'DGL 4'!$B$27)*(1-EXP(-'DGL 4'!$B$27*D609))+ ('DGL 4'!$P$5/'DGL 4'!$B$28)*(1-EXP(-'DGL 4'!$B$28*D609))</f>
        <v>-9.8039332222805733</v>
      </c>
      <c r="G609" s="21">
        <f>(F609+Systeme!$C$20)/Systeme!$C$17</f>
        <v>0.98039213355543886</v>
      </c>
      <c r="I609" s="8">
        <f>('DGL 4'!$P$7/'DGL 4'!$B$26)*(1-EXP(-'DGL 4'!$B$26*D609)) + ('DGL 4'!$P$8/'DGL 4'!$B$27)*(1-EXP(-'DGL 4'!$B$27*D609))+ ('DGL 4'!$P$9/'DGL 4'!$B$28)*(1-EXP(-'DGL 4'!$B$28*D609))</f>
        <v>9.8039213278650372</v>
      </c>
      <c r="J609" s="21">
        <f>(I609+Systeme!$K$20)/Systeme!$K$17</f>
        <v>9.8039213278650374E-3</v>
      </c>
      <c r="L609" s="8">
        <f t="shared" si="18"/>
        <v>9.8039338332319749E-8</v>
      </c>
      <c r="M609" s="21">
        <f>(L609+Systeme!$S$20)/Systeme!$S$17</f>
        <v>9.8039338332319744E-11</v>
      </c>
      <c r="O609" s="8">
        <f>('DGL 4'!$P$15/'DGL 4'!$B$26)*(1-EXP(-'DGL 4'!$B$26*D609)) + ('DGL 4'!$P$16/'DGL 4'!$B$27)*(1-EXP(-'DGL 4'!$B$27*D609))+ ('DGL 4'!$P$17/'DGL 4'!$B$28)*(1-EXP(-'DGL 4'!$B$28*D609))</f>
        <v>1.1796376197729977E-5</v>
      </c>
      <c r="P609" s="21">
        <f>(O609+Systeme!$AA$20)/Systeme!$AA$17</f>
        <v>1.1796376197729976E-16</v>
      </c>
    </row>
    <row r="610" spans="1:16" x14ac:dyDescent="0.25">
      <c r="A610" s="4">
        <f t="shared" si="19"/>
        <v>608</v>
      </c>
      <c r="D610" s="19">
        <f>A610*0.001 *Systeme!$G$4</f>
        <v>304</v>
      </c>
      <c r="F610" s="8">
        <f>('DGL 4'!$P$3/'DGL 4'!$B$26)*(1-EXP(-'DGL 4'!$B$26*D610)) + ('DGL 4'!$P$4/'DGL 4'!$B$27)*(1-EXP(-'DGL 4'!$B$27*D610))+ ('DGL 4'!$P$5/'DGL 4'!$B$28)*(1-EXP(-'DGL 4'!$B$28*D610))</f>
        <v>-9.8039332415041844</v>
      </c>
      <c r="G610" s="21">
        <f>(F610+Systeme!$C$20)/Systeme!$C$17</f>
        <v>0.98039213351699162</v>
      </c>
      <c r="I610" s="8">
        <f>('DGL 4'!$P$7/'DGL 4'!$B$26)*(1-EXP(-'DGL 4'!$B$26*D610)) + ('DGL 4'!$P$8/'DGL 4'!$B$27)*(1-EXP(-'DGL 4'!$B$27*D610))+ ('DGL 4'!$P$9/'DGL 4'!$B$28)*(1-EXP(-'DGL 4'!$B$28*D610))</f>
        <v>9.8039213274805643</v>
      </c>
      <c r="J610" s="21">
        <f>(I610+Systeme!$K$20)/Systeme!$K$17</f>
        <v>9.8039213274805637E-3</v>
      </c>
      <c r="L610" s="8">
        <f t="shared" si="18"/>
        <v>9.8039339642591627E-8</v>
      </c>
      <c r="M610" s="21">
        <f>(L610+Systeme!$S$20)/Systeme!$S$17</f>
        <v>9.8039339642591631E-11</v>
      </c>
      <c r="O610" s="8">
        <f>('DGL 4'!$P$15/'DGL 4'!$B$26)*(1-EXP(-'DGL 4'!$B$26*D610)) + ('DGL 4'!$P$16/'DGL 4'!$B$27)*(1-EXP(-'DGL 4'!$B$27*D610))+ ('DGL 4'!$P$17/'DGL 4'!$B$28)*(1-EXP(-'DGL 4'!$B$28*D610))</f>
        <v>1.1815984280465036E-5</v>
      </c>
      <c r="P610" s="21">
        <f>(O610+Systeme!$AA$20)/Systeme!$AA$17</f>
        <v>1.1815984280465035E-16</v>
      </c>
    </row>
    <row r="611" spans="1:16" x14ac:dyDescent="0.25">
      <c r="A611" s="4">
        <f t="shared" si="19"/>
        <v>609</v>
      </c>
      <c r="D611" s="19">
        <f>A611*0.001 *Systeme!$G$4</f>
        <v>304.5</v>
      </c>
      <c r="F611" s="8">
        <f>('DGL 4'!$P$3/'DGL 4'!$B$26)*(1-EXP(-'DGL 4'!$B$26*D611)) + ('DGL 4'!$P$4/'DGL 4'!$B$27)*(1-EXP(-'DGL 4'!$B$27*D611))+ ('DGL 4'!$P$5/'DGL 4'!$B$28)*(1-EXP(-'DGL 4'!$B$28*D611))</f>
        <v>-9.8039332607277938</v>
      </c>
      <c r="G611" s="21">
        <f>(F611+Systeme!$C$20)/Systeme!$C$17</f>
        <v>0.98039213347854448</v>
      </c>
      <c r="I611" s="8">
        <f>('DGL 4'!$P$7/'DGL 4'!$B$26)*(1-EXP(-'DGL 4'!$B$26*D611)) + ('DGL 4'!$P$8/'DGL 4'!$B$27)*(1-EXP(-'DGL 4'!$B$27*D611))+ ('DGL 4'!$P$9/'DGL 4'!$B$28)*(1-EXP(-'DGL 4'!$B$28*D611))</f>
        <v>9.8039213270960914</v>
      </c>
      <c r="J611" s="21">
        <f>(I611+Systeme!$K$20)/Systeme!$K$17</f>
        <v>9.8039213270960917E-3</v>
      </c>
      <c r="L611" s="8">
        <f t="shared" si="18"/>
        <v>9.8039339176508359E-8</v>
      </c>
      <c r="M611" s="21">
        <f>(L611+Systeme!$S$20)/Systeme!$S$17</f>
        <v>9.8039339176508353E-11</v>
      </c>
      <c r="O611" s="8">
        <f>('DGL 4'!$P$15/'DGL 4'!$B$26)*(1-EXP(-'DGL 4'!$B$26*D611)) + ('DGL 4'!$P$16/'DGL 4'!$B$27)*(1-EXP(-'DGL 4'!$B$27*D611))+ ('DGL 4'!$P$17/'DGL 4'!$B$28)*(1-EXP(-'DGL 4'!$B$28*D611))</f>
        <v>1.1835592363200093E-5</v>
      </c>
      <c r="P611" s="21">
        <f>(O611+Systeme!$AA$20)/Systeme!$AA$17</f>
        <v>1.1835592363200094E-16</v>
      </c>
    </row>
    <row r="612" spans="1:16" x14ac:dyDescent="0.25">
      <c r="A612" s="4">
        <f t="shared" si="19"/>
        <v>610</v>
      </c>
      <c r="D612" s="19">
        <f>A612*0.001 *Systeme!$G$4</f>
        <v>305</v>
      </c>
      <c r="F612" s="8">
        <f>('DGL 4'!$P$3/'DGL 4'!$B$26)*(1-EXP(-'DGL 4'!$B$26*D612)) + ('DGL 4'!$P$4/'DGL 4'!$B$27)*(1-EXP(-'DGL 4'!$B$27*D612))+ ('DGL 4'!$P$5/'DGL 4'!$B$28)*(1-EXP(-'DGL 4'!$B$28*D612))</f>
        <v>-9.803933279951405</v>
      </c>
      <c r="G612" s="21">
        <f>(F612+Systeme!$C$20)/Systeme!$C$17</f>
        <v>0.98039213344009712</v>
      </c>
      <c r="I612" s="8">
        <f>('DGL 4'!$P$7/'DGL 4'!$B$26)*(1-EXP(-'DGL 4'!$B$26*D612)) + ('DGL 4'!$P$8/'DGL 4'!$B$27)*(1-EXP(-'DGL 4'!$B$27*D612))+ ('DGL 4'!$P$9/'DGL 4'!$B$28)*(1-EXP(-'DGL 4'!$B$28*D612))</f>
        <v>9.8039213267116203</v>
      </c>
      <c r="J612" s="21">
        <f>(I612+Systeme!$K$20)/Systeme!$K$17</f>
        <v>9.8039213267116197E-3</v>
      </c>
      <c r="L612" s="8">
        <f t="shared" si="18"/>
        <v>9.8039338710423398E-8</v>
      </c>
      <c r="M612" s="21">
        <f>(L612+Systeme!$S$20)/Systeme!$S$17</f>
        <v>9.8039338710423394E-11</v>
      </c>
      <c r="O612" s="8">
        <f>('DGL 4'!$P$15/'DGL 4'!$B$26)*(1-EXP(-'DGL 4'!$B$26*D612)) + ('DGL 4'!$P$16/'DGL 4'!$B$27)*(1-EXP(-'DGL 4'!$B$27*D612))+ ('DGL 4'!$P$17/'DGL 4'!$B$28)*(1-EXP(-'DGL 4'!$B$28*D612))</f>
        <v>1.1855200445935152E-5</v>
      </c>
      <c r="P612" s="21">
        <f>(O612+Systeme!$AA$20)/Systeme!$AA$17</f>
        <v>1.1855200445935152E-16</v>
      </c>
    </row>
    <row r="613" spans="1:16" x14ac:dyDescent="0.25">
      <c r="A613" s="4">
        <f t="shared" si="19"/>
        <v>611</v>
      </c>
      <c r="D613" s="19">
        <f>A613*0.001 *Systeme!$G$4</f>
        <v>305.5</v>
      </c>
      <c r="F613" s="8">
        <f>('DGL 4'!$P$3/'DGL 4'!$B$26)*(1-EXP(-'DGL 4'!$B$26*D613)) + ('DGL 4'!$P$4/'DGL 4'!$B$27)*(1-EXP(-'DGL 4'!$B$27*D613))+ ('DGL 4'!$P$5/'DGL 4'!$B$28)*(1-EXP(-'DGL 4'!$B$28*D613))</f>
        <v>-9.8039332991750161</v>
      </c>
      <c r="G613" s="21">
        <f>(F613+Systeme!$C$20)/Systeme!$C$17</f>
        <v>0.98039213340164999</v>
      </c>
      <c r="I613" s="8">
        <f>('DGL 4'!$P$7/'DGL 4'!$B$26)*(1-EXP(-'DGL 4'!$B$26*D613)) + ('DGL 4'!$P$8/'DGL 4'!$B$27)*(1-EXP(-'DGL 4'!$B$27*D613))+ ('DGL 4'!$P$9/'DGL 4'!$B$28)*(1-EXP(-'DGL 4'!$B$28*D613))</f>
        <v>9.8039213263271474</v>
      </c>
      <c r="J613" s="21">
        <f>(I613+Systeme!$K$20)/Systeme!$K$17</f>
        <v>9.8039213263271478E-3</v>
      </c>
      <c r="L613" s="8">
        <f t="shared" si="18"/>
        <v>9.8039340020695276E-8</v>
      </c>
      <c r="M613" s="21">
        <f>(L613+Systeme!$S$20)/Systeme!$S$17</f>
        <v>9.8039340020695282E-11</v>
      </c>
      <c r="O613" s="8">
        <f>('DGL 4'!$P$15/'DGL 4'!$B$26)*(1-EXP(-'DGL 4'!$B$26*D613)) + ('DGL 4'!$P$16/'DGL 4'!$B$27)*(1-EXP(-'DGL 4'!$B$27*D613))+ ('DGL 4'!$P$17/'DGL 4'!$B$28)*(1-EXP(-'DGL 4'!$B$28*D613))</f>
        <v>1.187480852867021E-5</v>
      </c>
      <c r="P613" s="21">
        <f>(O613+Systeme!$AA$20)/Systeme!$AA$17</f>
        <v>1.1874808528670211E-16</v>
      </c>
    </row>
    <row r="614" spans="1:16" x14ac:dyDescent="0.25">
      <c r="A614" s="4">
        <f t="shared" si="19"/>
        <v>612</v>
      </c>
      <c r="D614" s="19">
        <f>A614*0.001 *Systeme!$G$4</f>
        <v>306</v>
      </c>
      <c r="F614" s="8">
        <f>('DGL 4'!$P$3/'DGL 4'!$B$26)*(1-EXP(-'DGL 4'!$B$26*D614)) + ('DGL 4'!$P$4/'DGL 4'!$B$27)*(1-EXP(-'DGL 4'!$B$27*D614))+ ('DGL 4'!$P$5/'DGL 4'!$B$28)*(1-EXP(-'DGL 4'!$B$28*D614))</f>
        <v>-9.8039333183986273</v>
      </c>
      <c r="G614" s="21">
        <f>(F614+Systeme!$C$20)/Systeme!$C$17</f>
        <v>0.98039213336320274</v>
      </c>
      <c r="I614" s="8">
        <f>('DGL 4'!$P$7/'DGL 4'!$B$26)*(1-EXP(-'DGL 4'!$B$26*D614)) + ('DGL 4'!$P$8/'DGL 4'!$B$27)*(1-EXP(-'DGL 4'!$B$27*D614))+ ('DGL 4'!$P$9/'DGL 4'!$B$28)*(1-EXP(-'DGL 4'!$B$28*D614))</f>
        <v>9.8039213259426745</v>
      </c>
      <c r="J614" s="21">
        <f>(I614+Systeme!$K$20)/Systeme!$K$17</f>
        <v>9.8039213259426741E-3</v>
      </c>
      <c r="L614" s="8">
        <f t="shared" si="18"/>
        <v>9.8039341330968848E-8</v>
      </c>
      <c r="M614" s="21">
        <f>(L614+Systeme!$S$20)/Systeme!$S$17</f>
        <v>9.803934133096885E-11</v>
      </c>
      <c r="O614" s="8">
        <f>('DGL 4'!$P$15/'DGL 4'!$B$26)*(1-EXP(-'DGL 4'!$B$26*D614)) + ('DGL 4'!$P$16/'DGL 4'!$B$27)*(1-EXP(-'DGL 4'!$B$27*D614))+ ('DGL 4'!$P$17/'DGL 4'!$B$28)*(1-EXP(-'DGL 4'!$B$28*D614))</f>
        <v>1.1894416611405267E-5</v>
      </c>
      <c r="P614" s="21">
        <f>(O614+Systeme!$AA$20)/Systeme!$AA$17</f>
        <v>1.1894416611405267E-16</v>
      </c>
    </row>
    <row r="615" spans="1:16" x14ac:dyDescent="0.25">
      <c r="A615" s="4">
        <f t="shared" si="19"/>
        <v>613</v>
      </c>
      <c r="D615" s="19">
        <f>A615*0.001 *Systeme!$G$4</f>
        <v>306.5</v>
      </c>
      <c r="F615" s="8">
        <f>('DGL 4'!$P$3/'DGL 4'!$B$26)*(1-EXP(-'DGL 4'!$B$26*D615)) + ('DGL 4'!$P$4/'DGL 4'!$B$27)*(1-EXP(-'DGL 4'!$B$27*D615))+ ('DGL 4'!$P$5/'DGL 4'!$B$28)*(1-EXP(-'DGL 4'!$B$28*D615))</f>
        <v>-9.8039333376222366</v>
      </c>
      <c r="G615" s="21">
        <f>(F615+Systeme!$C$20)/Systeme!$C$17</f>
        <v>0.9803921333247555</v>
      </c>
      <c r="I615" s="8">
        <f>('DGL 4'!$P$7/'DGL 4'!$B$26)*(1-EXP(-'DGL 4'!$B$26*D615)) + ('DGL 4'!$P$8/'DGL 4'!$B$27)*(1-EXP(-'DGL 4'!$B$27*D615))+ ('DGL 4'!$P$9/'DGL 4'!$B$28)*(1-EXP(-'DGL 4'!$B$28*D615))</f>
        <v>9.8039213255582034</v>
      </c>
      <c r="J615" s="21">
        <f>(I615+Systeme!$K$20)/Systeme!$K$17</f>
        <v>9.8039213255582038E-3</v>
      </c>
      <c r="L615" s="8">
        <f t="shared" si="18"/>
        <v>9.8039339088527047E-8</v>
      </c>
      <c r="M615" s="21">
        <f>(L615+Systeme!$S$20)/Systeme!$S$17</f>
        <v>9.8039339088527045E-11</v>
      </c>
      <c r="O615" s="8">
        <f>('DGL 4'!$P$15/'DGL 4'!$B$26)*(1-EXP(-'DGL 4'!$B$26*D615)) + ('DGL 4'!$P$16/'DGL 4'!$B$27)*(1-EXP(-'DGL 4'!$B$27*D615))+ ('DGL 4'!$P$17/'DGL 4'!$B$28)*(1-EXP(-'DGL 4'!$B$28*D615))</f>
        <v>1.1914024694140326E-5</v>
      </c>
      <c r="P615" s="21">
        <f>(O615+Systeme!$AA$20)/Systeme!$AA$17</f>
        <v>1.1914024694140326E-16</v>
      </c>
    </row>
    <row r="616" spans="1:16" x14ac:dyDescent="0.25">
      <c r="A616" s="4">
        <f t="shared" si="19"/>
        <v>614</v>
      </c>
      <c r="D616" s="19">
        <f>A616*0.001 *Systeme!$G$4</f>
        <v>307</v>
      </c>
      <c r="F616" s="8">
        <f>('DGL 4'!$P$3/'DGL 4'!$B$26)*(1-EXP(-'DGL 4'!$B$26*D616)) + ('DGL 4'!$P$4/'DGL 4'!$B$27)*(1-EXP(-'DGL 4'!$B$27*D616))+ ('DGL 4'!$P$5/'DGL 4'!$B$28)*(1-EXP(-'DGL 4'!$B$28*D616))</f>
        <v>-9.8039333568458478</v>
      </c>
      <c r="G616" s="21">
        <f>(F616+Systeme!$C$20)/Systeme!$C$17</f>
        <v>0.98039213328630825</v>
      </c>
      <c r="I616" s="8">
        <f>('DGL 4'!$P$7/'DGL 4'!$B$26)*(1-EXP(-'DGL 4'!$B$26*D616)) + ('DGL 4'!$P$8/'DGL 4'!$B$27)*(1-EXP(-'DGL 4'!$B$27*D616))+ ('DGL 4'!$P$9/'DGL 4'!$B$28)*(1-EXP(-'DGL 4'!$B$28*D616))</f>
        <v>9.8039213251737305</v>
      </c>
      <c r="J616" s="21">
        <f>(I616+Systeme!$K$20)/Systeme!$K$17</f>
        <v>9.8039213251737301E-3</v>
      </c>
      <c r="L616" s="8">
        <f t="shared" si="18"/>
        <v>9.8039340398798925E-8</v>
      </c>
      <c r="M616" s="21">
        <f>(L616+Systeme!$S$20)/Systeme!$S$17</f>
        <v>9.803934039879892E-11</v>
      </c>
      <c r="O616" s="8">
        <f>('DGL 4'!$P$15/'DGL 4'!$B$26)*(1-EXP(-'DGL 4'!$B$26*D616)) + ('DGL 4'!$P$16/'DGL 4'!$B$27)*(1-EXP(-'DGL 4'!$B$27*D616))+ ('DGL 4'!$P$17/'DGL 4'!$B$28)*(1-EXP(-'DGL 4'!$B$28*D616))</f>
        <v>1.1933632776875385E-5</v>
      </c>
      <c r="P616" s="21">
        <f>(O616+Systeme!$AA$20)/Systeme!$AA$17</f>
        <v>1.1933632776875384E-16</v>
      </c>
    </row>
    <row r="617" spans="1:16" x14ac:dyDescent="0.25">
      <c r="A617" s="4">
        <f t="shared" si="19"/>
        <v>615</v>
      </c>
      <c r="D617" s="19">
        <f>A617*0.001 *Systeme!$G$4</f>
        <v>307.5</v>
      </c>
      <c r="F617" s="8">
        <f>('DGL 4'!$P$3/'DGL 4'!$B$26)*(1-EXP(-'DGL 4'!$B$26*D617)) + ('DGL 4'!$P$4/'DGL 4'!$B$27)*(1-EXP(-'DGL 4'!$B$27*D617))+ ('DGL 4'!$P$5/'DGL 4'!$B$28)*(1-EXP(-'DGL 4'!$B$28*D617))</f>
        <v>-9.8039333760694589</v>
      </c>
      <c r="G617" s="21">
        <f>(F617+Systeme!$C$20)/Systeme!$C$17</f>
        <v>0.98039213324786112</v>
      </c>
      <c r="I617" s="8">
        <f>('DGL 4'!$P$7/'DGL 4'!$B$26)*(1-EXP(-'DGL 4'!$B$26*D617)) + ('DGL 4'!$P$8/'DGL 4'!$B$27)*(1-EXP(-'DGL 4'!$B$27*D617))+ ('DGL 4'!$P$9/'DGL 4'!$B$28)*(1-EXP(-'DGL 4'!$B$28*D617))</f>
        <v>9.8039213247892594</v>
      </c>
      <c r="J617" s="21">
        <f>(I617+Systeme!$K$20)/Systeme!$K$17</f>
        <v>9.8039213247892599E-3</v>
      </c>
      <c r="L617" s="8">
        <f t="shared" si="18"/>
        <v>9.8039339932715658E-8</v>
      </c>
      <c r="M617" s="21">
        <f>(L617+Systeme!$S$20)/Systeme!$S$17</f>
        <v>9.8039339932715654E-11</v>
      </c>
      <c r="O617" s="8">
        <f>('DGL 4'!$P$15/'DGL 4'!$B$26)*(1-EXP(-'DGL 4'!$B$26*D617)) + ('DGL 4'!$P$16/'DGL 4'!$B$27)*(1-EXP(-'DGL 4'!$B$27*D617))+ ('DGL 4'!$P$17/'DGL 4'!$B$28)*(1-EXP(-'DGL 4'!$B$28*D617))</f>
        <v>1.1953240859610442E-5</v>
      </c>
      <c r="P617" s="21">
        <f>(O617+Systeme!$AA$20)/Systeme!$AA$17</f>
        <v>1.1953240859610441E-16</v>
      </c>
    </row>
    <row r="618" spans="1:16" x14ac:dyDescent="0.25">
      <c r="A618" s="4">
        <f t="shared" si="19"/>
        <v>616</v>
      </c>
      <c r="D618" s="19">
        <f>A618*0.001 *Systeme!$G$4</f>
        <v>308</v>
      </c>
      <c r="F618" s="8">
        <f>('DGL 4'!$P$3/'DGL 4'!$B$26)*(1-EXP(-'DGL 4'!$B$26*D618)) + ('DGL 4'!$P$4/'DGL 4'!$B$27)*(1-EXP(-'DGL 4'!$B$27*D618))+ ('DGL 4'!$P$5/'DGL 4'!$B$28)*(1-EXP(-'DGL 4'!$B$28*D618))</f>
        <v>-9.8039333952930701</v>
      </c>
      <c r="G618" s="21">
        <f>(F618+Systeme!$C$20)/Systeme!$C$17</f>
        <v>0.98039213320941387</v>
      </c>
      <c r="I618" s="8">
        <f>('DGL 4'!$P$7/'DGL 4'!$B$26)*(1-EXP(-'DGL 4'!$B$26*D618)) + ('DGL 4'!$P$8/'DGL 4'!$B$27)*(1-EXP(-'DGL 4'!$B$27*D618))+ ('DGL 4'!$P$9/'DGL 4'!$B$28)*(1-EXP(-'DGL 4'!$B$28*D618))</f>
        <v>9.8039213244047865</v>
      </c>
      <c r="J618" s="21">
        <f>(I618+Systeme!$K$20)/Systeme!$K$17</f>
        <v>9.8039213244047862E-3</v>
      </c>
      <c r="L618" s="8">
        <f t="shared" si="18"/>
        <v>9.8039341242987536E-8</v>
      </c>
      <c r="M618" s="21">
        <f>(L618+Systeme!$S$20)/Systeme!$S$17</f>
        <v>9.8039341242987542E-11</v>
      </c>
      <c r="O618" s="8">
        <f>('DGL 4'!$P$15/'DGL 4'!$B$26)*(1-EXP(-'DGL 4'!$B$26*D618)) + ('DGL 4'!$P$16/'DGL 4'!$B$27)*(1-EXP(-'DGL 4'!$B$27*D618))+ ('DGL 4'!$P$17/'DGL 4'!$B$28)*(1-EXP(-'DGL 4'!$B$28*D618))</f>
        <v>1.19728489423455E-5</v>
      </c>
      <c r="P618" s="21">
        <f>(O618+Systeme!$AA$20)/Systeme!$AA$17</f>
        <v>1.1972848942345499E-16</v>
      </c>
    </row>
    <row r="619" spans="1:16" x14ac:dyDescent="0.25">
      <c r="A619" s="4">
        <f t="shared" si="19"/>
        <v>617</v>
      </c>
      <c r="D619" s="19">
        <f>A619*0.001 *Systeme!$G$4</f>
        <v>308.5</v>
      </c>
      <c r="F619" s="8">
        <f>('DGL 4'!$P$3/'DGL 4'!$B$26)*(1-EXP(-'DGL 4'!$B$26*D619)) + ('DGL 4'!$P$4/'DGL 4'!$B$27)*(1-EXP(-'DGL 4'!$B$27*D619))+ ('DGL 4'!$P$5/'DGL 4'!$B$28)*(1-EXP(-'DGL 4'!$B$28*D619))</f>
        <v>-9.8039334145166794</v>
      </c>
      <c r="G619" s="21">
        <f>(F619+Systeme!$C$20)/Systeme!$C$17</f>
        <v>0.98039213317096663</v>
      </c>
      <c r="I619" s="8">
        <f>('DGL 4'!$P$7/'DGL 4'!$B$26)*(1-EXP(-'DGL 4'!$B$26*D619)) + ('DGL 4'!$P$8/'DGL 4'!$B$27)*(1-EXP(-'DGL 4'!$B$27*D619))+ ('DGL 4'!$P$9/'DGL 4'!$B$28)*(1-EXP(-'DGL 4'!$B$28*D619))</f>
        <v>9.8039213240203136</v>
      </c>
      <c r="J619" s="21">
        <f>(I619+Systeme!$K$20)/Systeme!$K$17</f>
        <v>9.8039213240203142E-3</v>
      </c>
      <c r="L619" s="8">
        <f t="shared" si="18"/>
        <v>9.8039340776904268E-8</v>
      </c>
      <c r="M619" s="21">
        <f>(L619+Systeme!$S$20)/Systeme!$S$17</f>
        <v>9.8039340776904263E-11</v>
      </c>
      <c r="O619" s="8">
        <f>('DGL 4'!$P$15/'DGL 4'!$B$26)*(1-EXP(-'DGL 4'!$B$26*D619)) + ('DGL 4'!$P$16/'DGL 4'!$B$27)*(1-EXP(-'DGL 4'!$B$27*D619))+ ('DGL 4'!$P$17/'DGL 4'!$B$28)*(1-EXP(-'DGL 4'!$B$28*D619))</f>
        <v>1.1992457025080557E-5</v>
      </c>
      <c r="P619" s="21">
        <f>(O619+Systeme!$AA$20)/Systeme!$AA$17</f>
        <v>1.1992457025080558E-16</v>
      </c>
    </row>
    <row r="620" spans="1:16" x14ac:dyDescent="0.25">
      <c r="A620" s="4">
        <f t="shared" si="19"/>
        <v>618</v>
      </c>
      <c r="D620" s="19">
        <f>A620*0.001 *Systeme!$G$4</f>
        <v>309</v>
      </c>
      <c r="F620" s="8">
        <f>('DGL 4'!$P$3/'DGL 4'!$B$26)*(1-EXP(-'DGL 4'!$B$26*D620)) + ('DGL 4'!$P$4/'DGL 4'!$B$27)*(1-EXP(-'DGL 4'!$B$27*D620))+ ('DGL 4'!$P$5/'DGL 4'!$B$28)*(1-EXP(-'DGL 4'!$B$28*D620))</f>
        <v>-9.8039334337402906</v>
      </c>
      <c r="G620" s="21">
        <f>(F620+Systeme!$C$20)/Systeme!$C$17</f>
        <v>0.98039213313251949</v>
      </c>
      <c r="I620" s="8">
        <f>('DGL 4'!$P$7/'DGL 4'!$B$26)*(1-EXP(-'DGL 4'!$B$26*D620)) + ('DGL 4'!$P$8/'DGL 4'!$B$27)*(1-EXP(-'DGL 4'!$B$27*D620))+ ('DGL 4'!$P$9/'DGL 4'!$B$28)*(1-EXP(-'DGL 4'!$B$28*D620))</f>
        <v>9.8039213236358425</v>
      </c>
      <c r="J620" s="21">
        <f>(I620+Systeme!$K$20)/Systeme!$K$17</f>
        <v>9.8039213236358422E-3</v>
      </c>
      <c r="L620" s="8">
        <f t="shared" si="18"/>
        <v>9.8039340310819307E-8</v>
      </c>
      <c r="M620" s="21">
        <f>(L620+Systeme!$S$20)/Systeme!$S$17</f>
        <v>9.8039340310819305E-11</v>
      </c>
      <c r="O620" s="8">
        <f>('DGL 4'!$P$15/'DGL 4'!$B$26)*(1-EXP(-'DGL 4'!$B$26*D620)) + ('DGL 4'!$P$16/'DGL 4'!$B$27)*(1-EXP(-'DGL 4'!$B$27*D620))+ ('DGL 4'!$P$17/'DGL 4'!$B$28)*(1-EXP(-'DGL 4'!$B$28*D620))</f>
        <v>1.2012065107815616E-5</v>
      </c>
      <c r="P620" s="21">
        <f>(O620+Systeme!$AA$20)/Systeme!$AA$17</f>
        <v>1.2012065107815617E-16</v>
      </c>
    </row>
    <row r="621" spans="1:16" x14ac:dyDescent="0.25">
      <c r="A621" s="4">
        <f t="shared" si="19"/>
        <v>619</v>
      </c>
      <c r="D621" s="19">
        <f>A621*0.001 *Systeme!$G$4</f>
        <v>309.5</v>
      </c>
      <c r="F621" s="8">
        <f>('DGL 4'!$P$3/'DGL 4'!$B$26)*(1-EXP(-'DGL 4'!$B$26*D621)) + ('DGL 4'!$P$4/'DGL 4'!$B$27)*(1-EXP(-'DGL 4'!$B$27*D621))+ ('DGL 4'!$P$5/'DGL 4'!$B$28)*(1-EXP(-'DGL 4'!$B$28*D621))</f>
        <v>-9.8039334529639017</v>
      </c>
      <c r="G621" s="21">
        <f>(F621+Systeme!$C$20)/Systeme!$C$17</f>
        <v>0.98039213309407214</v>
      </c>
      <c r="I621" s="8">
        <f>('DGL 4'!$P$7/'DGL 4'!$B$26)*(1-EXP(-'DGL 4'!$B$26*D621)) + ('DGL 4'!$P$8/'DGL 4'!$B$27)*(1-EXP(-'DGL 4'!$B$27*D621))+ ('DGL 4'!$P$9/'DGL 4'!$B$28)*(1-EXP(-'DGL 4'!$B$28*D621))</f>
        <v>9.8039213232513696</v>
      </c>
      <c r="J621" s="21">
        <f>(I621+Systeme!$K$20)/Systeme!$K$17</f>
        <v>9.8039213232513703E-3</v>
      </c>
      <c r="L621" s="8">
        <f t="shared" si="18"/>
        <v>9.8039341621091185E-8</v>
      </c>
      <c r="M621" s="21">
        <f>(L621+Systeme!$S$20)/Systeme!$S$17</f>
        <v>9.8039341621091179E-11</v>
      </c>
      <c r="O621" s="8">
        <f>('DGL 4'!$P$15/'DGL 4'!$B$26)*(1-EXP(-'DGL 4'!$B$26*D621)) + ('DGL 4'!$P$16/'DGL 4'!$B$27)*(1-EXP(-'DGL 4'!$B$27*D621))+ ('DGL 4'!$P$17/'DGL 4'!$B$28)*(1-EXP(-'DGL 4'!$B$28*D621))</f>
        <v>1.2031673190550675E-5</v>
      </c>
      <c r="P621" s="21">
        <f>(O621+Systeme!$AA$20)/Systeme!$AA$17</f>
        <v>1.2031673190550675E-16</v>
      </c>
    </row>
    <row r="622" spans="1:16" x14ac:dyDescent="0.25">
      <c r="A622" s="4">
        <f t="shared" si="19"/>
        <v>620</v>
      </c>
      <c r="D622" s="19">
        <f>A622*0.001 *Systeme!$G$4</f>
        <v>310</v>
      </c>
      <c r="F622" s="8">
        <f>('DGL 4'!$P$3/'DGL 4'!$B$26)*(1-EXP(-'DGL 4'!$B$26*D622)) + ('DGL 4'!$P$4/'DGL 4'!$B$27)*(1-EXP(-'DGL 4'!$B$27*D622))+ ('DGL 4'!$P$5/'DGL 4'!$B$28)*(1-EXP(-'DGL 4'!$B$28*D622))</f>
        <v>-9.8039334721875129</v>
      </c>
      <c r="G622" s="21">
        <f>(F622+Systeme!$C$20)/Systeme!$C$17</f>
        <v>0.980392133055625</v>
      </c>
      <c r="I622" s="8">
        <f>('DGL 4'!$P$7/'DGL 4'!$B$26)*(1-EXP(-'DGL 4'!$B$26*D622)) + ('DGL 4'!$P$8/'DGL 4'!$B$27)*(1-EXP(-'DGL 4'!$B$27*D622))+ ('DGL 4'!$P$9/'DGL 4'!$B$28)*(1-EXP(-'DGL 4'!$B$28*D622))</f>
        <v>9.8039213228668984</v>
      </c>
      <c r="J622" s="21">
        <f>(I622+Systeme!$K$20)/Systeme!$K$17</f>
        <v>9.8039213228668983E-3</v>
      </c>
      <c r="L622" s="8">
        <f t="shared" si="18"/>
        <v>9.8039341155007918E-8</v>
      </c>
      <c r="M622" s="21">
        <f>(L622+Systeme!$S$20)/Systeme!$S$17</f>
        <v>9.8039341155007914E-11</v>
      </c>
      <c r="O622" s="8">
        <f>('DGL 4'!$P$15/'DGL 4'!$B$26)*(1-EXP(-'DGL 4'!$B$26*D622)) + ('DGL 4'!$P$16/'DGL 4'!$B$27)*(1-EXP(-'DGL 4'!$B$27*D622))+ ('DGL 4'!$P$17/'DGL 4'!$B$28)*(1-EXP(-'DGL 4'!$B$28*D622))</f>
        <v>1.2051281273285732E-5</v>
      </c>
      <c r="P622" s="21">
        <f>(O622+Systeme!$AA$20)/Systeme!$AA$17</f>
        <v>1.2051281273285731E-16</v>
      </c>
    </row>
    <row r="623" spans="1:16" x14ac:dyDescent="0.25">
      <c r="A623" s="4">
        <f t="shared" si="19"/>
        <v>621</v>
      </c>
      <c r="D623" s="19">
        <f>A623*0.001 *Systeme!$G$4</f>
        <v>310.5</v>
      </c>
      <c r="F623" s="8">
        <f>('DGL 4'!$P$3/'DGL 4'!$B$26)*(1-EXP(-'DGL 4'!$B$26*D623)) + ('DGL 4'!$P$4/'DGL 4'!$B$27)*(1-EXP(-'DGL 4'!$B$27*D623))+ ('DGL 4'!$P$5/'DGL 4'!$B$28)*(1-EXP(-'DGL 4'!$B$28*D623))</f>
        <v>-9.8039334914111222</v>
      </c>
      <c r="G623" s="21">
        <f>(F623+Systeme!$C$20)/Systeme!$C$17</f>
        <v>0.98039213301717776</v>
      </c>
      <c r="I623" s="8">
        <f>('DGL 4'!$P$7/'DGL 4'!$B$26)*(1-EXP(-'DGL 4'!$B$26*D623)) + ('DGL 4'!$P$8/'DGL 4'!$B$27)*(1-EXP(-'DGL 4'!$B$27*D623))+ ('DGL 4'!$P$9/'DGL 4'!$B$28)*(1-EXP(-'DGL 4'!$B$28*D623))</f>
        <v>9.8039213224824255</v>
      </c>
      <c r="J623" s="21">
        <f>(I623+Systeme!$K$20)/Systeme!$K$17</f>
        <v>9.8039213224824263E-3</v>
      </c>
      <c r="L623" s="8">
        <f t="shared" si="18"/>
        <v>9.8039340688922956E-8</v>
      </c>
      <c r="M623" s="21">
        <f>(L623+Systeme!$S$20)/Systeme!$S$17</f>
        <v>9.8039340688922955E-11</v>
      </c>
      <c r="O623" s="8">
        <f>('DGL 4'!$P$15/'DGL 4'!$B$26)*(1-EXP(-'DGL 4'!$B$26*D623)) + ('DGL 4'!$P$16/'DGL 4'!$B$27)*(1-EXP(-'DGL 4'!$B$27*D623))+ ('DGL 4'!$P$17/'DGL 4'!$B$28)*(1-EXP(-'DGL 4'!$B$28*D623))</f>
        <v>1.207088935602079E-5</v>
      </c>
      <c r="P623" s="21">
        <f>(O623+Systeme!$AA$20)/Systeme!$AA$17</f>
        <v>1.207088935602079E-16</v>
      </c>
    </row>
    <row r="624" spans="1:16" x14ac:dyDescent="0.25">
      <c r="A624" s="4">
        <f t="shared" si="19"/>
        <v>622</v>
      </c>
      <c r="D624" s="19">
        <f>A624*0.001 *Systeme!$G$4</f>
        <v>311</v>
      </c>
      <c r="F624" s="8">
        <f>('DGL 4'!$P$3/'DGL 4'!$B$26)*(1-EXP(-'DGL 4'!$B$26*D624)) + ('DGL 4'!$P$4/'DGL 4'!$B$27)*(1-EXP(-'DGL 4'!$B$27*D624))+ ('DGL 4'!$P$5/'DGL 4'!$B$28)*(1-EXP(-'DGL 4'!$B$28*D624))</f>
        <v>-9.8039335106347334</v>
      </c>
      <c r="G624" s="21">
        <f>(F624+Systeme!$C$20)/Systeme!$C$17</f>
        <v>0.98039213297873051</v>
      </c>
      <c r="I624" s="8">
        <f>('DGL 4'!$P$7/'DGL 4'!$B$26)*(1-EXP(-'DGL 4'!$B$26*D624)) + ('DGL 4'!$P$8/'DGL 4'!$B$27)*(1-EXP(-'DGL 4'!$B$27*D624))+ ('DGL 4'!$P$9/'DGL 4'!$B$28)*(1-EXP(-'DGL 4'!$B$28*D624))</f>
        <v>9.8039213220979526</v>
      </c>
      <c r="J624" s="21">
        <f>(I624+Systeme!$K$20)/Systeme!$K$17</f>
        <v>9.8039213220979526E-3</v>
      </c>
      <c r="L624" s="8">
        <f t="shared" si="18"/>
        <v>9.8039341999194834E-8</v>
      </c>
      <c r="M624" s="21">
        <f>(L624+Systeme!$S$20)/Systeme!$S$17</f>
        <v>9.803934199919483E-11</v>
      </c>
      <c r="O624" s="8">
        <f>('DGL 4'!$P$15/'DGL 4'!$B$26)*(1-EXP(-'DGL 4'!$B$26*D624)) + ('DGL 4'!$P$16/'DGL 4'!$B$27)*(1-EXP(-'DGL 4'!$B$27*D624))+ ('DGL 4'!$P$17/'DGL 4'!$B$28)*(1-EXP(-'DGL 4'!$B$28*D624))</f>
        <v>1.2090497438755849E-5</v>
      </c>
      <c r="P624" s="21">
        <f>(O624+Systeme!$AA$20)/Systeme!$AA$17</f>
        <v>1.2090497438755849E-16</v>
      </c>
    </row>
    <row r="625" spans="1:16" x14ac:dyDescent="0.25">
      <c r="A625" s="4">
        <f t="shared" si="19"/>
        <v>623</v>
      </c>
      <c r="D625" s="19">
        <f>A625*0.001 *Systeme!$G$4</f>
        <v>311.5</v>
      </c>
      <c r="F625" s="8">
        <f>('DGL 4'!$P$3/'DGL 4'!$B$26)*(1-EXP(-'DGL 4'!$B$26*D625)) + ('DGL 4'!$P$4/'DGL 4'!$B$27)*(1-EXP(-'DGL 4'!$B$27*D625))+ ('DGL 4'!$P$5/'DGL 4'!$B$28)*(1-EXP(-'DGL 4'!$B$28*D625))</f>
        <v>-9.8039335298583445</v>
      </c>
      <c r="G625" s="21">
        <f>(F625+Systeme!$C$20)/Systeme!$C$17</f>
        <v>0.98039213294028327</v>
      </c>
      <c r="I625" s="8">
        <f>('DGL 4'!$P$7/'DGL 4'!$B$26)*(1-EXP(-'DGL 4'!$B$26*D625)) + ('DGL 4'!$P$8/'DGL 4'!$B$27)*(1-EXP(-'DGL 4'!$B$27*D625))+ ('DGL 4'!$P$9/'DGL 4'!$B$28)*(1-EXP(-'DGL 4'!$B$28*D625))</f>
        <v>9.8039213217134815</v>
      </c>
      <c r="J625" s="21">
        <f>(I625+Systeme!$K$20)/Systeme!$K$17</f>
        <v>9.8039213217134807E-3</v>
      </c>
      <c r="L625" s="8">
        <f t="shared" si="18"/>
        <v>9.8039341533111567E-8</v>
      </c>
      <c r="M625" s="21">
        <f>(L625+Systeme!$S$20)/Systeme!$S$17</f>
        <v>9.8039341533111564E-11</v>
      </c>
      <c r="O625" s="8">
        <f>('DGL 4'!$P$15/'DGL 4'!$B$26)*(1-EXP(-'DGL 4'!$B$26*D625)) + ('DGL 4'!$P$16/'DGL 4'!$B$27)*(1-EXP(-'DGL 4'!$B$27*D625))+ ('DGL 4'!$P$17/'DGL 4'!$B$28)*(1-EXP(-'DGL 4'!$B$28*D625))</f>
        <v>1.2110105521490906E-5</v>
      </c>
      <c r="P625" s="21">
        <f>(O625+Systeme!$AA$20)/Systeme!$AA$17</f>
        <v>1.2110105521490905E-16</v>
      </c>
    </row>
    <row r="626" spans="1:16" x14ac:dyDescent="0.25">
      <c r="A626" s="4">
        <f t="shared" si="19"/>
        <v>624</v>
      </c>
      <c r="D626" s="19">
        <f>A626*0.001 *Systeme!$G$4</f>
        <v>312</v>
      </c>
      <c r="F626" s="8">
        <f>('DGL 4'!$P$3/'DGL 4'!$B$26)*(1-EXP(-'DGL 4'!$B$26*D626)) + ('DGL 4'!$P$4/'DGL 4'!$B$27)*(1-EXP(-'DGL 4'!$B$27*D626))+ ('DGL 4'!$P$5/'DGL 4'!$B$28)*(1-EXP(-'DGL 4'!$B$28*D626))</f>
        <v>-9.8039335490819557</v>
      </c>
      <c r="G626" s="21">
        <f>(F626+Systeme!$C$20)/Systeme!$C$17</f>
        <v>0.98039213290183613</v>
      </c>
      <c r="I626" s="8">
        <f>('DGL 4'!$P$7/'DGL 4'!$B$26)*(1-EXP(-'DGL 4'!$B$26*D626)) + ('DGL 4'!$P$8/'DGL 4'!$B$27)*(1-EXP(-'DGL 4'!$B$27*D626))+ ('DGL 4'!$P$9/'DGL 4'!$B$28)*(1-EXP(-'DGL 4'!$B$28*D626))</f>
        <v>9.8039213213290086</v>
      </c>
      <c r="J626" s="21">
        <f>(I626+Systeme!$K$20)/Systeme!$K$17</f>
        <v>9.8039213213290087E-3</v>
      </c>
      <c r="L626" s="8">
        <f t="shared" si="18"/>
        <v>9.8039342843383445E-8</v>
      </c>
      <c r="M626" s="21">
        <f>(L626+Systeme!$S$20)/Systeme!$S$17</f>
        <v>9.8039342843383439E-11</v>
      </c>
      <c r="O626" s="8">
        <f>('DGL 4'!$P$15/'DGL 4'!$B$26)*(1-EXP(-'DGL 4'!$B$26*D626)) + ('DGL 4'!$P$16/'DGL 4'!$B$27)*(1-EXP(-'DGL 4'!$B$27*D626))+ ('DGL 4'!$P$17/'DGL 4'!$B$28)*(1-EXP(-'DGL 4'!$B$28*D626))</f>
        <v>1.2129713604225965E-5</v>
      </c>
      <c r="P626" s="21">
        <f>(O626+Systeme!$AA$20)/Systeme!$AA$17</f>
        <v>1.2129713604225964E-16</v>
      </c>
    </row>
    <row r="627" spans="1:16" x14ac:dyDescent="0.25">
      <c r="A627" s="4">
        <f t="shared" si="19"/>
        <v>625</v>
      </c>
      <c r="D627" s="19">
        <f>A627*0.001 *Systeme!$G$4</f>
        <v>312.5</v>
      </c>
      <c r="F627" s="8">
        <f>('DGL 4'!$P$3/'DGL 4'!$B$26)*(1-EXP(-'DGL 4'!$B$26*D627)) + ('DGL 4'!$P$4/'DGL 4'!$B$27)*(1-EXP(-'DGL 4'!$B$27*D627))+ ('DGL 4'!$P$5/'DGL 4'!$B$28)*(1-EXP(-'DGL 4'!$B$28*D627))</f>
        <v>-9.8039335683055651</v>
      </c>
      <c r="G627" s="21">
        <f>(F627+Systeme!$C$20)/Systeme!$C$17</f>
        <v>0.98039213286338889</v>
      </c>
      <c r="I627" s="8">
        <f>('DGL 4'!$P$7/'DGL 4'!$B$26)*(1-EXP(-'DGL 4'!$B$26*D627)) + ('DGL 4'!$P$8/'DGL 4'!$B$27)*(1-EXP(-'DGL 4'!$B$27*D627))+ ('DGL 4'!$P$9/'DGL 4'!$B$28)*(1-EXP(-'DGL 4'!$B$28*D627))</f>
        <v>9.8039213209445357</v>
      </c>
      <c r="J627" s="21">
        <f>(I627+Systeme!$K$20)/Systeme!$K$17</f>
        <v>9.803921320944535E-3</v>
      </c>
      <c r="L627" s="8">
        <f t="shared" si="18"/>
        <v>9.8039342377298483E-8</v>
      </c>
      <c r="M627" s="21">
        <f>(L627+Systeme!$S$20)/Systeme!$S$17</f>
        <v>9.803934237729848E-11</v>
      </c>
      <c r="O627" s="8">
        <f>('DGL 4'!$P$15/'DGL 4'!$B$26)*(1-EXP(-'DGL 4'!$B$26*D627)) + ('DGL 4'!$P$16/'DGL 4'!$B$27)*(1-EXP(-'DGL 4'!$B$27*D627))+ ('DGL 4'!$P$17/'DGL 4'!$B$28)*(1-EXP(-'DGL 4'!$B$28*D627))</f>
        <v>1.2149321686961023E-5</v>
      </c>
      <c r="P627" s="21">
        <f>(O627+Systeme!$AA$20)/Systeme!$AA$17</f>
        <v>1.2149321686961022E-16</v>
      </c>
    </row>
    <row r="628" spans="1:16" x14ac:dyDescent="0.25">
      <c r="A628" s="4">
        <f t="shared" si="19"/>
        <v>626</v>
      </c>
      <c r="D628" s="19">
        <f>A628*0.001 *Systeme!$G$4</f>
        <v>313</v>
      </c>
      <c r="F628" s="8">
        <f>('DGL 4'!$P$3/'DGL 4'!$B$26)*(1-EXP(-'DGL 4'!$B$26*D628)) + ('DGL 4'!$P$4/'DGL 4'!$B$27)*(1-EXP(-'DGL 4'!$B$27*D628))+ ('DGL 4'!$P$5/'DGL 4'!$B$28)*(1-EXP(-'DGL 4'!$B$28*D628))</f>
        <v>-9.8039335875291762</v>
      </c>
      <c r="G628" s="21">
        <f>(F628+Systeme!$C$20)/Systeme!$C$17</f>
        <v>0.98039213282494164</v>
      </c>
      <c r="I628" s="8">
        <f>('DGL 4'!$P$7/'DGL 4'!$B$26)*(1-EXP(-'DGL 4'!$B$26*D628)) + ('DGL 4'!$P$8/'DGL 4'!$B$27)*(1-EXP(-'DGL 4'!$B$27*D628))+ ('DGL 4'!$P$9/'DGL 4'!$B$28)*(1-EXP(-'DGL 4'!$B$28*D628))</f>
        <v>9.8039213205600646</v>
      </c>
      <c r="J628" s="21">
        <f>(I628+Systeme!$K$20)/Systeme!$K$17</f>
        <v>9.8039213205600648E-3</v>
      </c>
      <c r="L628" s="8">
        <f t="shared" si="18"/>
        <v>9.8039341911215216E-8</v>
      </c>
      <c r="M628" s="21">
        <f>(L628+Systeme!$S$20)/Systeme!$S$17</f>
        <v>9.8039341911215215E-11</v>
      </c>
      <c r="O628" s="8">
        <f>('DGL 4'!$P$15/'DGL 4'!$B$26)*(1-EXP(-'DGL 4'!$B$26*D628)) + ('DGL 4'!$P$16/'DGL 4'!$B$27)*(1-EXP(-'DGL 4'!$B$27*D628))+ ('DGL 4'!$P$17/'DGL 4'!$B$28)*(1-EXP(-'DGL 4'!$B$28*D628))</f>
        <v>1.216892976969608E-5</v>
      </c>
      <c r="P628" s="21">
        <f>(O628+Systeme!$AA$20)/Systeme!$AA$17</f>
        <v>1.2168929769696081E-16</v>
      </c>
    </row>
    <row r="629" spans="1:16" x14ac:dyDescent="0.25">
      <c r="A629" s="4">
        <f t="shared" si="19"/>
        <v>627</v>
      </c>
      <c r="D629" s="19">
        <f>A629*0.001 *Systeme!$G$4</f>
        <v>313.5</v>
      </c>
      <c r="F629" s="8">
        <f>('DGL 4'!$P$3/'DGL 4'!$B$26)*(1-EXP(-'DGL 4'!$B$26*D629)) + ('DGL 4'!$P$4/'DGL 4'!$B$27)*(1-EXP(-'DGL 4'!$B$27*D629))+ ('DGL 4'!$P$5/'DGL 4'!$B$28)*(1-EXP(-'DGL 4'!$B$28*D629))</f>
        <v>-9.8039336067527874</v>
      </c>
      <c r="G629" s="21">
        <f>(F629+Systeme!$C$20)/Systeme!$C$17</f>
        <v>0.98039213278649451</v>
      </c>
      <c r="I629" s="8">
        <f>('DGL 4'!$P$7/'DGL 4'!$B$26)*(1-EXP(-'DGL 4'!$B$26*D629)) + ('DGL 4'!$P$8/'DGL 4'!$B$27)*(1-EXP(-'DGL 4'!$B$27*D629))+ ('DGL 4'!$P$9/'DGL 4'!$B$28)*(1-EXP(-'DGL 4'!$B$28*D629))</f>
        <v>9.8039213201755917</v>
      </c>
      <c r="J629" s="21">
        <f>(I629+Systeme!$K$20)/Systeme!$K$17</f>
        <v>9.8039213201755911E-3</v>
      </c>
      <c r="L629" s="8">
        <f t="shared" si="18"/>
        <v>9.8039343221487094E-8</v>
      </c>
      <c r="M629" s="21">
        <f>(L629+Systeme!$S$20)/Systeme!$S$17</f>
        <v>9.803934322148709E-11</v>
      </c>
      <c r="O629" s="8">
        <f>('DGL 4'!$P$15/'DGL 4'!$B$26)*(1-EXP(-'DGL 4'!$B$26*D629)) + ('DGL 4'!$P$16/'DGL 4'!$B$27)*(1-EXP(-'DGL 4'!$B$27*D629))+ ('DGL 4'!$P$17/'DGL 4'!$B$28)*(1-EXP(-'DGL 4'!$B$28*D629))</f>
        <v>1.2188537852431139E-5</v>
      </c>
      <c r="P629" s="21">
        <f>(O629+Systeme!$AA$20)/Systeme!$AA$17</f>
        <v>1.2188537852431139E-16</v>
      </c>
    </row>
    <row r="630" spans="1:16" x14ac:dyDescent="0.25">
      <c r="A630" s="4">
        <f t="shared" si="19"/>
        <v>628</v>
      </c>
      <c r="D630" s="19">
        <f>A630*0.001 *Systeme!$G$4</f>
        <v>314</v>
      </c>
      <c r="F630" s="8">
        <f>('DGL 4'!$P$3/'DGL 4'!$B$26)*(1-EXP(-'DGL 4'!$B$26*D630)) + ('DGL 4'!$P$4/'DGL 4'!$B$27)*(1-EXP(-'DGL 4'!$B$27*D630))+ ('DGL 4'!$P$5/'DGL 4'!$B$28)*(1-EXP(-'DGL 4'!$B$28*D630))</f>
        <v>-9.8039336259763985</v>
      </c>
      <c r="G630" s="21">
        <f>(F630+Systeme!$C$20)/Systeme!$C$17</f>
        <v>0.98039213274804715</v>
      </c>
      <c r="I630" s="8">
        <f>('DGL 4'!$P$7/'DGL 4'!$B$26)*(1-EXP(-'DGL 4'!$B$26*D630)) + ('DGL 4'!$P$8/'DGL 4'!$B$27)*(1-EXP(-'DGL 4'!$B$27*D630))+ ('DGL 4'!$P$9/'DGL 4'!$B$28)*(1-EXP(-'DGL 4'!$B$28*D630))</f>
        <v>9.8039213197911206</v>
      </c>
      <c r="J630" s="21">
        <f>(I630+Systeme!$K$20)/Systeme!$K$17</f>
        <v>9.8039213197911208E-3</v>
      </c>
      <c r="L630" s="8">
        <f t="shared" si="18"/>
        <v>9.8039342755403827E-8</v>
      </c>
      <c r="M630" s="21">
        <f>(L630+Systeme!$S$20)/Systeme!$S$17</f>
        <v>9.8039342755403824E-11</v>
      </c>
      <c r="O630" s="8">
        <f>('DGL 4'!$P$15/'DGL 4'!$B$26)*(1-EXP(-'DGL 4'!$B$26*D630)) + ('DGL 4'!$P$16/'DGL 4'!$B$27)*(1-EXP(-'DGL 4'!$B$27*D630))+ ('DGL 4'!$P$17/'DGL 4'!$B$28)*(1-EXP(-'DGL 4'!$B$28*D630))</f>
        <v>1.2208145935166196E-5</v>
      </c>
      <c r="P630" s="21">
        <f>(O630+Systeme!$AA$20)/Systeme!$AA$17</f>
        <v>1.2208145935166196E-16</v>
      </c>
    </row>
    <row r="631" spans="1:16" x14ac:dyDescent="0.25">
      <c r="A631" s="4">
        <f t="shared" si="19"/>
        <v>629</v>
      </c>
      <c r="D631" s="19">
        <f>A631*0.001 *Systeme!$G$4</f>
        <v>314.5</v>
      </c>
      <c r="F631" s="8">
        <f>('DGL 4'!$P$3/'DGL 4'!$B$26)*(1-EXP(-'DGL 4'!$B$26*D631)) + ('DGL 4'!$P$4/'DGL 4'!$B$27)*(1-EXP(-'DGL 4'!$B$27*D631))+ ('DGL 4'!$P$5/'DGL 4'!$B$28)*(1-EXP(-'DGL 4'!$B$28*D631))</f>
        <v>-9.8039336452000079</v>
      </c>
      <c r="G631" s="21">
        <f>(F631+Systeme!$C$20)/Systeme!$C$17</f>
        <v>0.98039213270960002</v>
      </c>
      <c r="I631" s="8">
        <f>('DGL 4'!$P$7/'DGL 4'!$B$26)*(1-EXP(-'DGL 4'!$B$26*D631)) + ('DGL 4'!$P$8/'DGL 4'!$B$27)*(1-EXP(-'DGL 4'!$B$27*D631))+ ('DGL 4'!$P$9/'DGL 4'!$B$28)*(1-EXP(-'DGL 4'!$B$28*D631))</f>
        <v>9.8039213194066477</v>
      </c>
      <c r="J631" s="21">
        <f>(I631+Systeme!$K$20)/Systeme!$K$17</f>
        <v>9.8039213194066471E-3</v>
      </c>
      <c r="L631" s="8">
        <f t="shared" si="18"/>
        <v>9.8039342289318865E-8</v>
      </c>
      <c r="M631" s="21">
        <f>(L631+Systeme!$S$20)/Systeme!$S$17</f>
        <v>9.8039342289318865E-11</v>
      </c>
      <c r="O631" s="8">
        <f>('DGL 4'!$P$15/'DGL 4'!$B$26)*(1-EXP(-'DGL 4'!$B$26*D631)) + ('DGL 4'!$P$16/'DGL 4'!$B$27)*(1-EXP(-'DGL 4'!$B$27*D631))+ ('DGL 4'!$P$17/'DGL 4'!$B$28)*(1-EXP(-'DGL 4'!$B$28*D631))</f>
        <v>1.2227754017901255E-5</v>
      </c>
      <c r="P631" s="21">
        <f>(O631+Systeme!$AA$20)/Systeme!$AA$17</f>
        <v>1.2227754017901254E-16</v>
      </c>
    </row>
    <row r="632" spans="1:16" x14ac:dyDescent="0.25">
      <c r="A632" s="4">
        <f t="shared" si="19"/>
        <v>630</v>
      </c>
      <c r="D632" s="19">
        <f>A632*0.001 *Systeme!$G$4</f>
        <v>315</v>
      </c>
      <c r="F632" s="8">
        <f>('DGL 4'!$P$3/'DGL 4'!$B$26)*(1-EXP(-'DGL 4'!$B$26*D632)) + ('DGL 4'!$P$4/'DGL 4'!$B$27)*(1-EXP(-'DGL 4'!$B$27*D632))+ ('DGL 4'!$P$5/'DGL 4'!$B$28)*(1-EXP(-'DGL 4'!$B$28*D632))</f>
        <v>-9.803933664423619</v>
      </c>
      <c r="G632" s="21">
        <f>(F632+Systeme!$C$20)/Systeme!$C$17</f>
        <v>0.98039213267115277</v>
      </c>
      <c r="I632" s="8">
        <f>('DGL 4'!$P$7/'DGL 4'!$B$26)*(1-EXP(-'DGL 4'!$B$26*D632)) + ('DGL 4'!$P$8/'DGL 4'!$B$27)*(1-EXP(-'DGL 4'!$B$27*D632))+ ('DGL 4'!$P$9/'DGL 4'!$B$28)*(1-EXP(-'DGL 4'!$B$28*D632))</f>
        <v>9.8039213190221748</v>
      </c>
      <c r="J632" s="21">
        <f>(I632+Systeme!$K$20)/Systeme!$K$17</f>
        <v>9.8039213190221752E-3</v>
      </c>
      <c r="L632" s="8">
        <f t="shared" si="18"/>
        <v>9.8039343599590743E-8</v>
      </c>
      <c r="M632" s="21">
        <f>(L632+Systeme!$S$20)/Systeme!$S$17</f>
        <v>9.803934359959074E-11</v>
      </c>
      <c r="O632" s="8">
        <f>('DGL 4'!$P$15/'DGL 4'!$B$26)*(1-EXP(-'DGL 4'!$B$26*D632)) + ('DGL 4'!$P$16/'DGL 4'!$B$27)*(1-EXP(-'DGL 4'!$B$27*D632))+ ('DGL 4'!$P$17/'DGL 4'!$B$28)*(1-EXP(-'DGL 4'!$B$28*D632))</f>
        <v>1.2247362100636313E-5</v>
      </c>
      <c r="P632" s="21">
        <f>(O632+Systeme!$AA$20)/Systeme!$AA$17</f>
        <v>1.2247362100636313E-16</v>
      </c>
    </row>
    <row r="633" spans="1:16" x14ac:dyDescent="0.25">
      <c r="A633" s="4">
        <f t="shared" si="19"/>
        <v>631</v>
      </c>
      <c r="D633" s="19">
        <f>A633*0.001 *Systeme!$G$4</f>
        <v>315.5</v>
      </c>
      <c r="F633" s="8">
        <f>('DGL 4'!$P$3/'DGL 4'!$B$26)*(1-EXP(-'DGL 4'!$B$26*D633)) + ('DGL 4'!$P$4/'DGL 4'!$B$27)*(1-EXP(-'DGL 4'!$B$27*D633))+ ('DGL 4'!$P$5/'DGL 4'!$B$28)*(1-EXP(-'DGL 4'!$B$28*D633))</f>
        <v>-9.8039336836472302</v>
      </c>
      <c r="G633" s="21">
        <f>(F633+Systeme!$C$20)/Systeme!$C$17</f>
        <v>0.98039213263270553</v>
      </c>
      <c r="I633" s="8">
        <f>('DGL 4'!$P$7/'DGL 4'!$B$26)*(1-EXP(-'DGL 4'!$B$26*D633)) + ('DGL 4'!$P$8/'DGL 4'!$B$27)*(1-EXP(-'DGL 4'!$B$27*D633))+ ('DGL 4'!$P$9/'DGL 4'!$B$28)*(1-EXP(-'DGL 4'!$B$28*D633))</f>
        <v>9.8039213186377037</v>
      </c>
      <c r="J633" s="21">
        <f>(I633+Systeme!$K$20)/Systeme!$K$17</f>
        <v>9.8039213186377032E-3</v>
      </c>
      <c r="L633" s="8">
        <f t="shared" si="18"/>
        <v>9.8039343133507476E-8</v>
      </c>
      <c r="M633" s="21">
        <f>(L633+Systeme!$S$20)/Systeme!$S$17</f>
        <v>9.8039343133507475E-11</v>
      </c>
      <c r="O633" s="8">
        <f>('DGL 4'!$P$15/'DGL 4'!$B$26)*(1-EXP(-'DGL 4'!$B$26*D633)) + ('DGL 4'!$P$16/'DGL 4'!$B$27)*(1-EXP(-'DGL 4'!$B$27*D633))+ ('DGL 4'!$P$17/'DGL 4'!$B$28)*(1-EXP(-'DGL 4'!$B$28*D633))</f>
        <v>1.226697018337137E-5</v>
      </c>
      <c r="P633" s="21">
        <f>(O633+Systeme!$AA$20)/Systeme!$AA$17</f>
        <v>1.2266970183371369E-16</v>
      </c>
    </row>
    <row r="634" spans="1:16" x14ac:dyDescent="0.25">
      <c r="A634" s="4">
        <f t="shared" si="19"/>
        <v>632</v>
      </c>
      <c r="D634" s="19">
        <f>A634*0.001 *Systeme!$G$4</f>
        <v>316</v>
      </c>
      <c r="F634" s="8">
        <f>('DGL 4'!$P$3/'DGL 4'!$B$26)*(1-EXP(-'DGL 4'!$B$26*D634)) + ('DGL 4'!$P$4/'DGL 4'!$B$27)*(1-EXP(-'DGL 4'!$B$27*D634))+ ('DGL 4'!$P$5/'DGL 4'!$B$28)*(1-EXP(-'DGL 4'!$B$28*D634))</f>
        <v>-9.8039337028708413</v>
      </c>
      <c r="G634" s="21">
        <f>(F634+Systeme!$C$20)/Systeme!$C$17</f>
        <v>0.98039213259425828</v>
      </c>
      <c r="I634" s="8">
        <f>('DGL 4'!$P$7/'DGL 4'!$B$26)*(1-EXP(-'DGL 4'!$B$26*D634)) + ('DGL 4'!$P$8/'DGL 4'!$B$27)*(1-EXP(-'DGL 4'!$B$27*D634))+ ('DGL 4'!$P$9/'DGL 4'!$B$28)*(1-EXP(-'DGL 4'!$B$28*D634))</f>
        <v>9.8039213182532308</v>
      </c>
      <c r="J634" s="21">
        <f>(I634+Systeme!$K$20)/Systeme!$K$17</f>
        <v>9.8039213182532312E-3</v>
      </c>
      <c r="L634" s="8">
        <f t="shared" si="18"/>
        <v>9.8039344443779354E-8</v>
      </c>
      <c r="M634" s="21">
        <f>(L634+Systeme!$S$20)/Systeme!$S$17</f>
        <v>9.8039344443779349E-11</v>
      </c>
      <c r="O634" s="8">
        <f>('DGL 4'!$P$15/'DGL 4'!$B$26)*(1-EXP(-'DGL 4'!$B$26*D634)) + ('DGL 4'!$P$16/'DGL 4'!$B$27)*(1-EXP(-'DGL 4'!$B$27*D634))+ ('DGL 4'!$P$17/'DGL 4'!$B$28)*(1-EXP(-'DGL 4'!$B$28*D634))</f>
        <v>1.2286578266106429E-5</v>
      </c>
      <c r="P634" s="21">
        <f>(O634+Systeme!$AA$20)/Systeme!$AA$17</f>
        <v>1.2286578266106428E-16</v>
      </c>
    </row>
    <row r="635" spans="1:16" x14ac:dyDescent="0.25">
      <c r="A635" s="4">
        <f t="shared" si="19"/>
        <v>633</v>
      </c>
      <c r="D635" s="19">
        <f>A635*0.001 *Systeme!$G$4</f>
        <v>316.5</v>
      </c>
      <c r="F635" s="8">
        <f>('DGL 4'!$P$3/'DGL 4'!$B$26)*(1-EXP(-'DGL 4'!$B$26*D635)) + ('DGL 4'!$P$4/'DGL 4'!$B$27)*(1-EXP(-'DGL 4'!$B$27*D635))+ ('DGL 4'!$P$5/'DGL 4'!$B$28)*(1-EXP(-'DGL 4'!$B$28*D635))</f>
        <v>-9.8039337220944507</v>
      </c>
      <c r="G635" s="21">
        <f>(F635+Systeme!$C$20)/Systeme!$C$17</f>
        <v>0.98039213255581115</v>
      </c>
      <c r="I635" s="8">
        <f>('DGL 4'!$P$7/'DGL 4'!$B$26)*(1-EXP(-'DGL 4'!$B$26*D635)) + ('DGL 4'!$P$8/'DGL 4'!$B$27)*(1-EXP(-'DGL 4'!$B$27*D635))+ ('DGL 4'!$P$9/'DGL 4'!$B$28)*(1-EXP(-'DGL 4'!$B$28*D635))</f>
        <v>9.8039213178687596</v>
      </c>
      <c r="J635" s="21">
        <f>(I635+Systeme!$K$20)/Systeme!$K$17</f>
        <v>9.8039213178687593E-3</v>
      </c>
      <c r="L635" s="8">
        <f t="shared" si="18"/>
        <v>9.8039342201337553E-8</v>
      </c>
      <c r="M635" s="21">
        <f>(L635+Systeme!$S$20)/Systeme!$S$17</f>
        <v>9.8039342201337557E-11</v>
      </c>
      <c r="O635" s="8">
        <f>('DGL 4'!$P$15/'DGL 4'!$B$26)*(1-EXP(-'DGL 4'!$B$26*D635)) + ('DGL 4'!$P$16/'DGL 4'!$B$27)*(1-EXP(-'DGL 4'!$B$27*D635))+ ('DGL 4'!$P$17/'DGL 4'!$B$28)*(1-EXP(-'DGL 4'!$B$28*D635))</f>
        <v>1.2306186348841487E-5</v>
      </c>
      <c r="P635" s="21">
        <f>(O635+Systeme!$AA$20)/Systeme!$AA$17</f>
        <v>1.2306186348841486E-16</v>
      </c>
    </row>
    <row r="636" spans="1:16" x14ac:dyDescent="0.25">
      <c r="A636" s="4">
        <f t="shared" si="19"/>
        <v>634</v>
      </c>
      <c r="D636" s="19">
        <f>A636*0.001 *Systeme!$G$4</f>
        <v>317</v>
      </c>
      <c r="F636" s="8">
        <f>('DGL 4'!$P$3/'DGL 4'!$B$26)*(1-EXP(-'DGL 4'!$B$26*D636)) + ('DGL 4'!$P$4/'DGL 4'!$B$27)*(1-EXP(-'DGL 4'!$B$27*D636))+ ('DGL 4'!$P$5/'DGL 4'!$B$28)*(1-EXP(-'DGL 4'!$B$28*D636))</f>
        <v>-9.8039337413180618</v>
      </c>
      <c r="G636" s="21">
        <f>(F636+Systeme!$C$20)/Systeme!$C$17</f>
        <v>0.9803921325173639</v>
      </c>
      <c r="I636" s="8">
        <f>('DGL 4'!$P$7/'DGL 4'!$B$26)*(1-EXP(-'DGL 4'!$B$26*D636)) + ('DGL 4'!$P$8/'DGL 4'!$B$27)*(1-EXP(-'DGL 4'!$B$27*D636))+ ('DGL 4'!$P$9/'DGL 4'!$B$28)*(1-EXP(-'DGL 4'!$B$28*D636))</f>
        <v>9.8039213174842867</v>
      </c>
      <c r="J636" s="21">
        <f>(I636+Systeme!$K$20)/Systeme!$K$17</f>
        <v>9.8039213174842873E-3</v>
      </c>
      <c r="L636" s="8">
        <f t="shared" si="18"/>
        <v>9.8039343511611125E-8</v>
      </c>
      <c r="M636" s="21">
        <f>(L636+Systeme!$S$20)/Systeme!$S$17</f>
        <v>9.8039343511611125E-11</v>
      </c>
      <c r="O636" s="8">
        <f>('DGL 4'!$P$15/'DGL 4'!$B$26)*(1-EXP(-'DGL 4'!$B$26*D636)) + ('DGL 4'!$P$16/'DGL 4'!$B$27)*(1-EXP(-'DGL 4'!$B$27*D636))+ ('DGL 4'!$P$17/'DGL 4'!$B$28)*(1-EXP(-'DGL 4'!$B$28*D636))</f>
        <v>1.2325794431576544E-5</v>
      </c>
      <c r="P636" s="21">
        <f>(O636+Systeme!$AA$20)/Systeme!$AA$17</f>
        <v>1.2325794431576545E-16</v>
      </c>
    </row>
    <row r="637" spans="1:16" x14ac:dyDescent="0.25">
      <c r="A637" s="4">
        <f t="shared" si="19"/>
        <v>635</v>
      </c>
      <c r="D637" s="19">
        <f>A637*0.001 *Systeme!$G$4</f>
        <v>317.5</v>
      </c>
      <c r="F637" s="8">
        <f>('DGL 4'!$P$3/'DGL 4'!$B$26)*(1-EXP(-'DGL 4'!$B$26*D637)) + ('DGL 4'!$P$4/'DGL 4'!$B$27)*(1-EXP(-'DGL 4'!$B$27*D637))+ ('DGL 4'!$P$5/'DGL 4'!$B$28)*(1-EXP(-'DGL 4'!$B$28*D637))</f>
        <v>-9.803933760541673</v>
      </c>
      <c r="G637" s="21">
        <f>(F637+Systeme!$C$20)/Systeme!$C$17</f>
        <v>0.98039213247891666</v>
      </c>
      <c r="I637" s="8">
        <f>('DGL 4'!$P$7/'DGL 4'!$B$26)*(1-EXP(-'DGL 4'!$B$26*D637)) + ('DGL 4'!$P$8/'DGL 4'!$B$27)*(1-EXP(-'DGL 4'!$B$27*D637))+ ('DGL 4'!$P$9/'DGL 4'!$B$28)*(1-EXP(-'DGL 4'!$B$28*D637))</f>
        <v>9.8039213170998138</v>
      </c>
      <c r="J637" s="21">
        <f>(I637+Systeme!$K$20)/Systeme!$K$17</f>
        <v>9.8039213170998136E-3</v>
      </c>
      <c r="L637" s="8">
        <f t="shared" si="18"/>
        <v>9.8039344821883003E-8</v>
      </c>
      <c r="M637" s="21">
        <f>(L637+Systeme!$S$20)/Systeme!$S$17</f>
        <v>9.8039344821883E-11</v>
      </c>
      <c r="O637" s="8">
        <f>('DGL 4'!$P$15/'DGL 4'!$B$26)*(1-EXP(-'DGL 4'!$B$26*D637)) + ('DGL 4'!$P$16/'DGL 4'!$B$27)*(1-EXP(-'DGL 4'!$B$27*D637))+ ('DGL 4'!$P$17/'DGL 4'!$B$28)*(1-EXP(-'DGL 4'!$B$28*D637))</f>
        <v>1.2345402514311603E-5</v>
      </c>
      <c r="P637" s="21">
        <f>(O637+Systeme!$AA$20)/Systeme!$AA$17</f>
        <v>1.2345402514311604E-16</v>
      </c>
    </row>
    <row r="638" spans="1:16" x14ac:dyDescent="0.25">
      <c r="A638" s="4">
        <f t="shared" si="19"/>
        <v>636</v>
      </c>
      <c r="D638" s="19">
        <f>A638*0.001 *Systeme!$G$4</f>
        <v>318</v>
      </c>
      <c r="F638" s="8">
        <f>('DGL 4'!$P$3/'DGL 4'!$B$26)*(1-EXP(-'DGL 4'!$B$26*D638)) + ('DGL 4'!$P$4/'DGL 4'!$B$27)*(1-EXP(-'DGL 4'!$B$27*D638))+ ('DGL 4'!$P$5/'DGL 4'!$B$28)*(1-EXP(-'DGL 4'!$B$28*D638))</f>
        <v>-9.8039337797652841</v>
      </c>
      <c r="G638" s="21">
        <f>(F638+Systeme!$C$20)/Systeme!$C$17</f>
        <v>0.98039213244046952</v>
      </c>
      <c r="I638" s="8">
        <f>('DGL 4'!$P$7/'DGL 4'!$B$26)*(1-EXP(-'DGL 4'!$B$26*D638)) + ('DGL 4'!$P$8/'DGL 4'!$B$27)*(1-EXP(-'DGL 4'!$B$27*D638))+ ('DGL 4'!$P$9/'DGL 4'!$B$28)*(1-EXP(-'DGL 4'!$B$28*D638))</f>
        <v>9.8039213167153427</v>
      </c>
      <c r="J638" s="21">
        <f>(I638+Systeme!$K$20)/Systeme!$K$17</f>
        <v>9.8039213167153434E-3</v>
      </c>
      <c r="L638" s="8">
        <f t="shared" si="18"/>
        <v>9.8039344355798041E-8</v>
      </c>
      <c r="M638" s="21">
        <f>(L638+Systeme!$S$20)/Systeme!$S$17</f>
        <v>9.8039344355798041E-11</v>
      </c>
      <c r="O638" s="8">
        <f>('DGL 4'!$P$15/'DGL 4'!$B$26)*(1-EXP(-'DGL 4'!$B$26*D638)) + ('DGL 4'!$P$16/'DGL 4'!$B$27)*(1-EXP(-'DGL 4'!$B$27*D638))+ ('DGL 4'!$P$17/'DGL 4'!$B$28)*(1-EXP(-'DGL 4'!$B$28*D638))</f>
        <v>1.2365010597046662E-5</v>
      </c>
      <c r="P638" s="21">
        <f>(O638+Systeme!$AA$20)/Systeme!$AA$17</f>
        <v>1.2365010597046662E-16</v>
      </c>
    </row>
    <row r="639" spans="1:16" x14ac:dyDescent="0.25">
      <c r="A639" s="4">
        <f t="shared" si="19"/>
        <v>637</v>
      </c>
      <c r="D639" s="19">
        <f>A639*0.001 *Systeme!$G$4</f>
        <v>318.5</v>
      </c>
      <c r="F639" s="8">
        <f>('DGL 4'!$P$3/'DGL 4'!$B$26)*(1-EXP(-'DGL 4'!$B$26*D639)) + ('DGL 4'!$P$4/'DGL 4'!$B$27)*(1-EXP(-'DGL 4'!$B$27*D639))+ ('DGL 4'!$P$5/'DGL 4'!$B$28)*(1-EXP(-'DGL 4'!$B$28*D639))</f>
        <v>-9.8039337989888935</v>
      </c>
      <c r="G639" s="21">
        <f>(F639+Systeme!$C$20)/Systeme!$C$17</f>
        <v>0.98039213240202217</v>
      </c>
      <c r="I639" s="8">
        <f>('DGL 4'!$P$7/'DGL 4'!$B$26)*(1-EXP(-'DGL 4'!$B$26*D639)) + ('DGL 4'!$P$8/'DGL 4'!$B$27)*(1-EXP(-'DGL 4'!$B$27*D639))+ ('DGL 4'!$P$9/'DGL 4'!$B$28)*(1-EXP(-'DGL 4'!$B$28*D639))</f>
        <v>9.8039213163308698</v>
      </c>
      <c r="J639" s="21">
        <f>(I639+Systeme!$K$20)/Systeme!$K$17</f>
        <v>9.8039213163308696E-3</v>
      </c>
      <c r="L639" s="8">
        <f t="shared" si="18"/>
        <v>9.8039343889714774E-8</v>
      </c>
      <c r="M639" s="21">
        <f>(L639+Systeme!$S$20)/Systeme!$S$17</f>
        <v>9.8039343889714776E-11</v>
      </c>
      <c r="O639" s="8">
        <f>('DGL 4'!$P$15/'DGL 4'!$B$26)*(1-EXP(-'DGL 4'!$B$26*D639)) + ('DGL 4'!$P$16/'DGL 4'!$B$27)*(1-EXP(-'DGL 4'!$B$27*D639))+ ('DGL 4'!$P$17/'DGL 4'!$B$28)*(1-EXP(-'DGL 4'!$B$28*D639))</f>
        <v>1.2384618679781719E-5</v>
      </c>
      <c r="P639" s="21">
        <f>(O639+Systeme!$AA$20)/Systeme!$AA$17</f>
        <v>1.2384618679781719E-16</v>
      </c>
    </row>
    <row r="640" spans="1:16" x14ac:dyDescent="0.25">
      <c r="A640" s="4">
        <f t="shared" si="19"/>
        <v>638</v>
      </c>
      <c r="D640" s="19">
        <f>A640*0.001 *Systeme!$G$4</f>
        <v>319</v>
      </c>
      <c r="F640" s="8">
        <f>('DGL 4'!$P$3/'DGL 4'!$B$26)*(1-EXP(-'DGL 4'!$B$26*D640)) + ('DGL 4'!$P$4/'DGL 4'!$B$27)*(1-EXP(-'DGL 4'!$B$27*D640))+ ('DGL 4'!$P$5/'DGL 4'!$B$28)*(1-EXP(-'DGL 4'!$B$28*D640))</f>
        <v>-9.8039338182125046</v>
      </c>
      <c r="G640" s="21">
        <f>(F640+Systeme!$C$20)/Systeme!$C$17</f>
        <v>0.98039213236357503</v>
      </c>
      <c r="I640" s="8">
        <f>('DGL 4'!$P$7/'DGL 4'!$B$26)*(1-EXP(-'DGL 4'!$B$26*D640)) + ('DGL 4'!$P$8/'DGL 4'!$B$27)*(1-EXP(-'DGL 4'!$B$27*D640))+ ('DGL 4'!$P$9/'DGL 4'!$B$28)*(1-EXP(-'DGL 4'!$B$28*D640))</f>
        <v>9.8039213159463987</v>
      </c>
      <c r="J640" s="21">
        <f>(I640+Systeme!$K$20)/Systeme!$K$17</f>
        <v>9.8039213159463994E-3</v>
      </c>
      <c r="L640" s="8">
        <f t="shared" si="18"/>
        <v>9.8039343423629813E-8</v>
      </c>
      <c r="M640" s="21">
        <f>(L640+Systeme!$S$20)/Systeme!$S$17</f>
        <v>9.8039343423629817E-11</v>
      </c>
      <c r="O640" s="8">
        <f>('DGL 4'!$P$15/'DGL 4'!$B$26)*(1-EXP(-'DGL 4'!$B$26*D640)) + ('DGL 4'!$P$16/'DGL 4'!$B$27)*(1-EXP(-'DGL 4'!$B$27*D640))+ ('DGL 4'!$P$17/'DGL 4'!$B$28)*(1-EXP(-'DGL 4'!$B$28*D640))</f>
        <v>1.2404226762516777E-5</v>
      </c>
      <c r="P640" s="21">
        <f>(O640+Systeme!$AA$20)/Systeme!$AA$17</f>
        <v>1.2404226762516777E-16</v>
      </c>
    </row>
    <row r="641" spans="1:16" x14ac:dyDescent="0.25">
      <c r="A641" s="4">
        <f t="shared" si="19"/>
        <v>639</v>
      </c>
      <c r="D641" s="19">
        <f>A641*0.001 *Systeme!$G$4</f>
        <v>319.5</v>
      </c>
      <c r="F641" s="8">
        <f>('DGL 4'!$P$3/'DGL 4'!$B$26)*(1-EXP(-'DGL 4'!$B$26*D641)) + ('DGL 4'!$P$4/'DGL 4'!$B$27)*(1-EXP(-'DGL 4'!$B$27*D641))+ ('DGL 4'!$P$5/'DGL 4'!$B$28)*(1-EXP(-'DGL 4'!$B$28*D641))</f>
        <v>-9.8039338374361158</v>
      </c>
      <c r="G641" s="21">
        <f>(F641+Systeme!$C$20)/Systeme!$C$17</f>
        <v>0.98039213232512779</v>
      </c>
      <c r="I641" s="8">
        <f>('DGL 4'!$P$7/'DGL 4'!$B$26)*(1-EXP(-'DGL 4'!$B$26*D641)) + ('DGL 4'!$P$8/'DGL 4'!$B$27)*(1-EXP(-'DGL 4'!$B$27*D641))+ ('DGL 4'!$P$9/'DGL 4'!$B$28)*(1-EXP(-'DGL 4'!$B$28*D641))</f>
        <v>9.8039213155619258</v>
      </c>
      <c r="J641" s="21">
        <f>(I641+Systeme!$K$20)/Systeme!$K$17</f>
        <v>9.8039213155619257E-3</v>
      </c>
      <c r="L641" s="8">
        <f t="shared" si="18"/>
        <v>9.8039344733903385E-8</v>
      </c>
      <c r="M641" s="21">
        <f>(L641+Systeme!$S$20)/Systeme!$S$17</f>
        <v>9.8039344733903385E-11</v>
      </c>
      <c r="O641" s="8">
        <f>('DGL 4'!$P$15/'DGL 4'!$B$26)*(1-EXP(-'DGL 4'!$B$26*D641)) + ('DGL 4'!$P$16/'DGL 4'!$B$27)*(1-EXP(-'DGL 4'!$B$27*D641))+ ('DGL 4'!$P$17/'DGL 4'!$B$28)*(1-EXP(-'DGL 4'!$B$28*D641))</f>
        <v>1.2423834845251834E-5</v>
      </c>
      <c r="P641" s="21">
        <f>(O641+Systeme!$AA$20)/Systeme!$AA$17</f>
        <v>1.2423834845251833E-16</v>
      </c>
    </row>
    <row r="642" spans="1:16" x14ac:dyDescent="0.25">
      <c r="A642" s="4">
        <f t="shared" si="19"/>
        <v>640</v>
      </c>
      <c r="D642" s="19">
        <f>A642*0.001 *Systeme!$G$4</f>
        <v>320</v>
      </c>
      <c r="F642" s="8">
        <f>('DGL 4'!$P$3/'DGL 4'!$B$26)*(1-EXP(-'DGL 4'!$B$26*D642)) + ('DGL 4'!$P$4/'DGL 4'!$B$27)*(1-EXP(-'DGL 4'!$B$27*D642))+ ('DGL 4'!$P$5/'DGL 4'!$B$28)*(1-EXP(-'DGL 4'!$B$28*D642))</f>
        <v>-9.8039338566597269</v>
      </c>
      <c r="G642" s="21">
        <f>(F642+Systeme!$C$20)/Systeme!$C$17</f>
        <v>0.98039213228668054</v>
      </c>
      <c r="I642" s="8">
        <f>('DGL 4'!$P$7/'DGL 4'!$B$26)*(1-EXP(-'DGL 4'!$B$26*D642)) + ('DGL 4'!$P$8/'DGL 4'!$B$27)*(1-EXP(-'DGL 4'!$B$27*D642))+ ('DGL 4'!$P$9/'DGL 4'!$B$28)*(1-EXP(-'DGL 4'!$B$28*D642))</f>
        <v>9.8039213151774529</v>
      </c>
      <c r="J642" s="21">
        <f>(I642+Systeme!$K$20)/Systeme!$K$17</f>
        <v>9.8039213151774537E-3</v>
      </c>
      <c r="L642" s="8">
        <f t="shared" si="18"/>
        <v>9.8039346044175263E-8</v>
      </c>
      <c r="M642" s="21">
        <f>(L642+Systeme!$S$20)/Systeme!$S$17</f>
        <v>9.803934604417526E-11</v>
      </c>
      <c r="O642" s="8">
        <f>('DGL 4'!$P$15/'DGL 4'!$B$26)*(1-EXP(-'DGL 4'!$B$26*D642)) + ('DGL 4'!$P$16/'DGL 4'!$B$27)*(1-EXP(-'DGL 4'!$B$27*D642))+ ('DGL 4'!$P$17/'DGL 4'!$B$28)*(1-EXP(-'DGL 4'!$B$28*D642))</f>
        <v>1.2443442927986893E-5</v>
      </c>
      <c r="P642" s="21">
        <f>(O642+Systeme!$AA$20)/Systeme!$AA$17</f>
        <v>1.2443442927986892E-16</v>
      </c>
    </row>
    <row r="643" spans="1:16" x14ac:dyDescent="0.25">
      <c r="A643" s="4">
        <f t="shared" si="19"/>
        <v>641</v>
      </c>
      <c r="D643" s="19">
        <f>A643*0.001 *Systeme!$G$4</f>
        <v>320.5</v>
      </c>
      <c r="F643" s="8">
        <f>('DGL 4'!$P$3/'DGL 4'!$B$26)*(1-EXP(-'DGL 4'!$B$26*D643)) + ('DGL 4'!$P$4/'DGL 4'!$B$27)*(1-EXP(-'DGL 4'!$B$27*D643))+ ('DGL 4'!$P$5/'DGL 4'!$B$28)*(1-EXP(-'DGL 4'!$B$28*D643))</f>
        <v>-9.8039338758833363</v>
      </c>
      <c r="G643" s="21">
        <f>(F643+Systeme!$C$20)/Systeme!$C$17</f>
        <v>0.98039213224823329</v>
      </c>
      <c r="I643" s="8">
        <f>('DGL 4'!$P$7/'DGL 4'!$B$26)*(1-EXP(-'DGL 4'!$B$26*D643)) + ('DGL 4'!$P$8/'DGL 4'!$B$27)*(1-EXP(-'DGL 4'!$B$27*D643))+ ('DGL 4'!$P$9/'DGL 4'!$B$28)*(1-EXP(-'DGL 4'!$B$28*D643))</f>
        <v>9.8039213147929818</v>
      </c>
      <c r="J643" s="21">
        <f>(I643+Systeme!$K$20)/Systeme!$K$17</f>
        <v>9.8039213147929818E-3</v>
      </c>
      <c r="L643" s="8">
        <f t="shared" si="18"/>
        <v>9.8039343801733462E-8</v>
      </c>
      <c r="M643" s="21">
        <f>(L643+Systeme!$S$20)/Systeme!$S$17</f>
        <v>9.8039343801733468E-11</v>
      </c>
      <c r="O643" s="8">
        <f>('DGL 4'!$P$15/'DGL 4'!$B$26)*(1-EXP(-'DGL 4'!$B$26*D643)) + ('DGL 4'!$P$16/'DGL 4'!$B$27)*(1-EXP(-'DGL 4'!$B$27*D643))+ ('DGL 4'!$P$17/'DGL 4'!$B$28)*(1-EXP(-'DGL 4'!$B$28*D643))</f>
        <v>1.2463051010721952E-5</v>
      </c>
      <c r="P643" s="21">
        <f>(O643+Systeme!$AA$20)/Systeme!$AA$17</f>
        <v>1.2463051010721951E-16</v>
      </c>
    </row>
    <row r="644" spans="1:16" x14ac:dyDescent="0.25">
      <c r="A644" s="4">
        <f t="shared" si="19"/>
        <v>642</v>
      </c>
      <c r="D644" s="19">
        <f>A644*0.001 *Systeme!$G$4</f>
        <v>321</v>
      </c>
      <c r="F644" s="8">
        <f>('DGL 4'!$P$3/'DGL 4'!$B$26)*(1-EXP(-'DGL 4'!$B$26*D644)) + ('DGL 4'!$P$4/'DGL 4'!$B$27)*(1-EXP(-'DGL 4'!$B$27*D644))+ ('DGL 4'!$P$5/'DGL 4'!$B$28)*(1-EXP(-'DGL 4'!$B$28*D644))</f>
        <v>-9.8039338951069475</v>
      </c>
      <c r="G644" s="21">
        <f>(F644+Systeme!$C$20)/Systeme!$C$17</f>
        <v>0.98039213220978616</v>
      </c>
      <c r="I644" s="8">
        <f>('DGL 4'!$P$7/'DGL 4'!$B$26)*(1-EXP(-'DGL 4'!$B$26*D644)) + ('DGL 4'!$P$8/'DGL 4'!$B$27)*(1-EXP(-'DGL 4'!$B$27*D644))+ ('DGL 4'!$P$9/'DGL 4'!$B$28)*(1-EXP(-'DGL 4'!$B$28*D644))</f>
        <v>9.8039213144085089</v>
      </c>
      <c r="J644" s="21">
        <f>(I644+Systeme!$K$20)/Systeme!$K$17</f>
        <v>9.8039213144085081E-3</v>
      </c>
      <c r="L644" s="8">
        <f t="shared" ref="L644:L707" si="20">-(F644+I644+O644)</f>
        <v>9.8039345112007034E-8</v>
      </c>
      <c r="M644" s="21">
        <f>(L644+Systeme!$S$20)/Systeme!$S$17</f>
        <v>9.8039345112007035E-11</v>
      </c>
      <c r="O644" s="8">
        <f>('DGL 4'!$P$15/'DGL 4'!$B$26)*(1-EXP(-'DGL 4'!$B$26*D644)) + ('DGL 4'!$P$16/'DGL 4'!$B$27)*(1-EXP(-'DGL 4'!$B$27*D644))+ ('DGL 4'!$P$17/'DGL 4'!$B$28)*(1-EXP(-'DGL 4'!$B$28*D644))</f>
        <v>1.2482659093457009E-5</v>
      </c>
      <c r="P644" s="21">
        <f>(O644+Systeme!$AA$20)/Systeme!$AA$17</f>
        <v>1.2482659093457009E-16</v>
      </c>
    </row>
    <row r="645" spans="1:16" x14ac:dyDescent="0.25">
      <c r="A645" s="4">
        <f t="shared" ref="A645:A708" si="21">A644+1</f>
        <v>643</v>
      </c>
      <c r="D645" s="19">
        <f>A645*0.001 *Systeme!$G$4</f>
        <v>321.5</v>
      </c>
      <c r="F645" s="8">
        <f>('DGL 4'!$P$3/'DGL 4'!$B$26)*(1-EXP(-'DGL 4'!$B$26*D645)) + ('DGL 4'!$P$4/'DGL 4'!$B$27)*(1-EXP(-'DGL 4'!$B$27*D645))+ ('DGL 4'!$P$5/'DGL 4'!$B$28)*(1-EXP(-'DGL 4'!$B$28*D645))</f>
        <v>-9.8039339143305586</v>
      </c>
      <c r="G645" s="21">
        <f>(F645+Systeme!$C$20)/Systeme!$C$17</f>
        <v>0.9803921321713388</v>
      </c>
      <c r="I645" s="8">
        <f>('DGL 4'!$P$7/'DGL 4'!$B$26)*(1-EXP(-'DGL 4'!$B$26*D645)) + ('DGL 4'!$P$8/'DGL 4'!$B$27)*(1-EXP(-'DGL 4'!$B$27*D645))+ ('DGL 4'!$P$9/'DGL 4'!$B$28)*(1-EXP(-'DGL 4'!$B$28*D645))</f>
        <v>9.803921314024036</v>
      </c>
      <c r="J645" s="21">
        <f>(I645+Systeme!$K$20)/Systeme!$K$17</f>
        <v>9.8039213140240361E-3</v>
      </c>
      <c r="L645" s="8">
        <f t="shared" si="20"/>
        <v>9.8039346422278912E-8</v>
      </c>
      <c r="M645" s="21">
        <f>(L645+Systeme!$S$20)/Systeme!$S$17</f>
        <v>9.803934642227891E-11</v>
      </c>
      <c r="O645" s="8">
        <f>('DGL 4'!$P$15/'DGL 4'!$B$26)*(1-EXP(-'DGL 4'!$B$26*D645)) + ('DGL 4'!$P$16/'DGL 4'!$B$27)*(1-EXP(-'DGL 4'!$B$27*D645))+ ('DGL 4'!$P$17/'DGL 4'!$B$28)*(1-EXP(-'DGL 4'!$B$28*D645))</f>
        <v>1.2502267176192067E-5</v>
      </c>
      <c r="P645" s="21">
        <f>(O645+Systeme!$AA$20)/Systeme!$AA$17</f>
        <v>1.2502267176192068E-16</v>
      </c>
    </row>
    <row r="646" spans="1:16" x14ac:dyDescent="0.25">
      <c r="A646" s="4">
        <f t="shared" si="21"/>
        <v>644</v>
      </c>
      <c r="D646" s="19">
        <f>A646*0.001 *Systeme!$G$4</f>
        <v>322</v>
      </c>
      <c r="F646" s="8">
        <f>('DGL 4'!$P$3/'DGL 4'!$B$26)*(1-EXP(-'DGL 4'!$B$26*D646)) + ('DGL 4'!$P$4/'DGL 4'!$B$27)*(1-EXP(-'DGL 4'!$B$27*D646))+ ('DGL 4'!$P$5/'DGL 4'!$B$28)*(1-EXP(-'DGL 4'!$B$28*D646))</f>
        <v>-9.8039339335541698</v>
      </c>
      <c r="G646" s="21">
        <f>(F646+Systeme!$C$20)/Systeme!$C$17</f>
        <v>0.98039213213289167</v>
      </c>
      <c r="I646" s="8">
        <f>('DGL 4'!$P$7/'DGL 4'!$B$26)*(1-EXP(-'DGL 4'!$B$26*D646)) + ('DGL 4'!$P$8/'DGL 4'!$B$27)*(1-EXP(-'DGL 4'!$B$27*D646))+ ('DGL 4'!$P$9/'DGL 4'!$B$28)*(1-EXP(-'DGL 4'!$B$28*D646))</f>
        <v>9.8039213136395649</v>
      </c>
      <c r="J646" s="21">
        <f>(I646+Systeme!$K$20)/Systeme!$K$17</f>
        <v>9.8039213136395641E-3</v>
      </c>
      <c r="L646" s="8">
        <f t="shared" si="20"/>
        <v>9.803934595619395E-8</v>
      </c>
      <c r="M646" s="21">
        <f>(L646+Systeme!$S$20)/Systeme!$S$17</f>
        <v>9.8039345956193951E-11</v>
      </c>
      <c r="O646" s="8">
        <f>('DGL 4'!$P$15/'DGL 4'!$B$26)*(1-EXP(-'DGL 4'!$B$26*D646)) + ('DGL 4'!$P$16/'DGL 4'!$B$27)*(1-EXP(-'DGL 4'!$B$27*D646))+ ('DGL 4'!$P$17/'DGL 4'!$B$28)*(1-EXP(-'DGL 4'!$B$28*D646))</f>
        <v>1.2521875258927126E-5</v>
      </c>
      <c r="P646" s="21">
        <f>(O646+Systeme!$AA$20)/Systeme!$AA$17</f>
        <v>1.2521875258927127E-16</v>
      </c>
    </row>
    <row r="647" spans="1:16" x14ac:dyDescent="0.25">
      <c r="A647" s="4">
        <f t="shared" si="21"/>
        <v>645</v>
      </c>
      <c r="D647" s="19">
        <f>A647*0.001 *Systeme!$G$4</f>
        <v>322.5</v>
      </c>
      <c r="F647" s="8">
        <f>('DGL 4'!$P$3/'DGL 4'!$B$26)*(1-EXP(-'DGL 4'!$B$26*D647)) + ('DGL 4'!$P$4/'DGL 4'!$B$27)*(1-EXP(-'DGL 4'!$B$27*D647))+ ('DGL 4'!$P$5/'DGL 4'!$B$28)*(1-EXP(-'DGL 4'!$B$28*D647))</f>
        <v>-9.8039339527777791</v>
      </c>
      <c r="G647" s="21">
        <f>(F647+Systeme!$C$20)/Systeme!$C$17</f>
        <v>0.98039213209444454</v>
      </c>
      <c r="I647" s="8">
        <f>('DGL 4'!$P$7/'DGL 4'!$B$26)*(1-EXP(-'DGL 4'!$B$26*D647)) + ('DGL 4'!$P$8/'DGL 4'!$B$27)*(1-EXP(-'DGL 4'!$B$27*D647))+ ('DGL 4'!$P$9/'DGL 4'!$B$28)*(1-EXP(-'DGL 4'!$B$28*D647))</f>
        <v>9.803921313255092</v>
      </c>
      <c r="J647" s="21">
        <f>(I647+Systeme!$K$20)/Systeme!$K$17</f>
        <v>9.8039213132550922E-3</v>
      </c>
      <c r="L647" s="8">
        <f t="shared" si="20"/>
        <v>9.8039345490110683E-8</v>
      </c>
      <c r="M647" s="21">
        <f>(L647+Systeme!$S$20)/Systeme!$S$17</f>
        <v>9.8039345490110686E-11</v>
      </c>
      <c r="O647" s="8">
        <f>('DGL 4'!$P$15/'DGL 4'!$B$26)*(1-EXP(-'DGL 4'!$B$26*D647)) + ('DGL 4'!$P$16/'DGL 4'!$B$27)*(1-EXP(-'DGL 4'!$B$27*D647))+ ('DGL 4'!$P$17/'DGL 4'!$B$28)*(1-EXP(-'DGL 4'!$B$28*D647))</f>
        <v>1.2541483341662183E-5</v>
      </c>
      <c r="P647" s="21">
        <f>(O647+Systeme!$AA$20)/Systeme!$AA$17</f>
        <v>1.2541483341662183E-16</v>
      </c>
    </row>
    <row r="648" spans="1:16" x14ac:dyDescent="0.25">
      <c r="A648" s="4">
        <f t="shared" si="21"/>
        <v>646</v>
      </c>
      <c r="D648" s="19">
        <f>A648*0.001 *Systeme!$G$4</f>
        <v>323</v>
      </c>
      <c r="F648" s="8">
        <f>('DGL 4'!$P$3/'DGL 4'!$B$26)*(1-EXP(-'DGL 4'!$B$26*D648)) + ('DGL 4'!$P$4/'DGL 4'!$B$27)*(1-EXP(-'DGL 4'!$B$27*D648))+ ('DGL 4'!$P$5/'DGL 4'!$B$28)*(1-EXP(-'DGL 4'!$B$28*D648))</f>
        <v>-9.8039339720013903</v>
      </c>
      <c r="G648" s="21">
        <f>(F648+Systeme!$C$20)/Systeme!$C$17</f>
        <v>0.98039213205599718</v>
      </c>
      <c r="I648" s="8">
        <f>('DGL 4'!$P$7/'DGL 4'!$B$26)*(1-EXP(-'DGL 4'!$B$26*D648)) + ('DGL 4'!$P$8/'DGL 4'!$B$27)*(1-EXP(-'DGL 4'!$B$27*D648))+ ('DGL 4'!$P$9/'DGL 4'!$B$28)*(1-EXP(-'DGL 4'!$B$28*D648))</f>
        <v>9.8039213128706209</v>
      </c>
      <c r="J648" s="21">
        <f>(I648+Systeme!$K$20)/Systeme!$K$17</f>
        <v>9.8039213128706202E-3</v>
      </c>
      <c r="L648" s="8">
        <f t="shared" si="20"/>
        <v>9.8039345024025722E-8</v>
      </c>
      <c r="M648" s="21">
        <f>(L648+Systeme!$S$20)/Systeme!$S$17</f>
        <v>9.8039345024025727E-11</v>
      </c>
      <c r="O648" s="8">
        <f>('DGL 4'!$P$15/'DGL 4'!$B$26)*(1-EXP(-'DGL 4'!$B$26*D648)) + ('DGL 4'!$P$16/'DGL 4'!$B$27)*(1-EXP(-'DGL 4'!$B$27*D648))+ ('DGL 4'!$P$17/'DGL 4'!$B$28)*(1-EXP(-'DGL 4'!$B$28*D648))</f>
        <v>1.2561091424397242E-5</v>
      </c>
      <c r="P648" s="21">
        <f>(O648+Systeme!$AA$20)/Systeme!$AA$17</f>
        <v>1.2561091424397241E-16</v>
      </c>
    </row>
    <row r="649" spans="1:16" x14ac:dyDescent="0.25">
      <c r="A649" s="4">
        <f t="shared" si="21"/>
        <v>647</v>
      </c>
      <c r="D649" s="19">
        <f>A649*0.001 *Systeme!$G$4</f>
        <v>323.5</v>
      </c>
      <c r="F649" s="8">
        <f>('DGL 4'!$P$3/'DGL 4'!$B$26)*(1-EXP(-'DGL 4'!$B$26*D649)) + ('DGL 4'!$P$4/'DGL 4'!$B$27)*(1-EXP(-'DGL 4'!$B$27*D649))+ ('DGL 4'!$P$5/'DGL 4'!$B$28)*(1-EXP(-'DGL 4'!$B$28*D649))</f>
        <v>-9.8039339912250014</v>
      </c>
      <c r="G649" s="21">
        <f>(F649+Systeme!$C$20)/Systeme!$C$17</f>
        <v>0.98039213201755004</v>
      </c>
      <c r="I649" s="8">
        <f>('DGL 4'!$P$7/'DGL 4'!$B$26)*(1-EXP(-'DGL 4'!$B$26*D649)) + ('DGL 4'!$P$8/'DGL 4'!$B$27)*(1-EXP(-'DGL 4'!$B$27*D649))+ ('DGL 4'!$P$9/'DGL 4'!$B$28)*(1-EXP(-'DGL 4'!$B$28*D649))</f>
        <v>9.803921312486148</v>
      </c>
      <c r="J649" s="21">
        <f>(I649+Systeme!$K$20)/Systeme!$K$17</f>
        <v>9.8039213124861482E-3</v>
      </c>
      <c r="L649" s="8">
        <f t="shared" si="20"/>
        <v>9.80393463342976E-8</v>
      </c>
      <c r="M649" s="21">
        <f>(L649+Systeme!$S$20)/Systeme!$S$17</f>
        <v>9.8039346334297602E-11</v>
      </c>
      <c r="O649" s="8">
        <f>('DGL 4'!$P$15/'DGL 4'!$B$26)*(1-EXP(-'DGL 4'!$B$26*D649)) + ('DGL 4'!$P$16/'DGL 4'!$B$27)*(1-EXP(-'DGL 4'!$B$27*D649))+ ('DGL 4'!$P$17/'DGL 4'!$B$28)*(1-EXP(-'DGL 4'!$B$28*D649))</f>
        <v>1.25806995071323E-5</v>
      </c>
      <c r="P649" s="21">
        <f>(O649+Systeme!$AA$20)/Systeme!$AA$17</f>
        <v>1.25806995071323E-16</v>
      </c>
    </row>
    <row r="650" spans="1:16" x14ac:dyDescent="0.25">
      <c r="A650" s="4">
        <f t="shared" si="21"/>
        <v>648</v>
      </c>
      <c r="D650" s="19">
        <f>A650*0.001 *Systeme!$G$4</f>
        <v>324</v>
      </c>
      <c r="F650" s="8">
        <f>('DGL 4'!$P$3/'DGL 4'!$B$26)*(1-EXP(-'DGL 4'!$B$26*D650)) + ('DGL 4'!$P$4/'DGL 4'!$B$27)*(1-EXP(-'DGL 4'!$B$27*D650))+ ('DGL 4'!$P$5/'DGL 4'!$B$28)*(1-EXP(-'DGL 4'!$B$28*D650))</f>
        <v>-9.8039340104486126</v>
      </c>
      <c r="G650" s="21">
        <f>(F650+Systeme!$C$20)/Systeme!$C$17</f>
        <v>0.9803921319791028</v>
      </c>
      <c r="I650" s="8">
        <f>('DGL 4'!$P$7/'DGL 4'!$B$26)*(1-EXP(-'DGL 4'!$B$26*D650)) + ('DGL 4'!$P$8/'DGL 4'!$B$27)*(1-EXP(-'DGL 4'!$B$27*D650))+ ('DGL 4'!$P$9/'DGL 4'!$B$28)*(1-EXP(-'DGL 4'!$B$28*D650))</f>
        <v>9.8039213121016751</v>
      </c>
      <c r="J650" s="21">
        <f>(I650+Systeme!$K$20)/Systeme!$K$17</f>
        <v>9.8039213121016745E-3</v>
      </c>
      <c r="L650" s="8">
        <f t="shared" si="20"/>
        <v>9.8039347644571172E-8</v>
      </c>
      <c r="M650" s="21">
        <f>(L650+Systeme!$S$20)/Systeme!$S$17</f>
        <v>9.803934764457117E-11</v>
      </c>
      <c r="O650" s="8">
        <f>('DGL 4'!$P$15/'DGL 4'!$B$26)*(1-EXP(-'DGL 4'!$B$26*D650)) + ('DGL 4'!$P$16/'DGL 4'!$B$27)*(1-EXP(-'DGL 4'!$B$27*D650))+ ('DGL 4'!$P$17/'DGL 4'!$B$28)*(1-EXP(-'DGL 4'!$B$28*D650))</f>
        <v>1.2600307589867357E-5</v>
      </c>
      <c r="P650" s="21">
        <f>(O650+Systeme!$AA$20)/Systeme!$AA$17</f>
        <v>1.2600307589867356E-16</v>
      </c>
    </row>
    <row r="651" spans="1:16" x14ac:dyDescent="0.25">
      <c r="A651" s="4">
        <f t="shared" si="21"/>
        <v>649</v>
      </c>
      <c r="D651" s="19">
        <f>A651*0.001 *Systeme!$G$4</f>
        <v>324.5</v>
      </c>
      <c r="F651" s="8">
        <f>('DGL 4'!$P$3/'DGL 4'!$B$26)*(1-EXP(-'DGL 4'!$B$26*D651)) + ('DGL 4'!$P$4/'DGL 4'!$B$27)*(1-EXP(-'DGL 4'!$B$27*D651))+ ('DGL 4'!$P$5/'DGL 4'!$B$28)*(1-EXP(-'DGL 4'!$B$28*D651))</f>
        <v>-9.8039340296722237</v>
      </c>
      <c r="G651" s="21">
        <f>(F651+Systeme!$C$20)/Systeme!$C$17</f>
        <v>0.98039213194065555</v>
      </c>
      <c r="I651" s="8">
        <f>('DGL 4'!$P$7/'DGL 4'!$B$26)*(1-EXP(-'DGL 4'!$B$26*D651)) + ('DGL 4'!$P$8/'DGL 4'!$B$27)*(1-EXP(-'DGL 4'!$B$27*D651))+ ('DGL 4'!$P$9/'DGL 4'!$B$28)*(1-EXP(-'DGL 4'!$B$28*D651))</f>
        <v>9.8039213117172039</v>
      </c>
      <c r="J651" s="21">
        <f>(I651+Systeme!$K$20)/Systeme!$K$17</f>
        <v>9.8039213117172043E-3</v>
      </c>
      <c r="L651" s="8">
        <f t="shared" si="20"/>
        <v>9.803934717848621E-8</v>
      </c>
      <c r="M651" s="21">
        <f>(L651+Systeme!$S$20)/Systeme!$S$17</f>
        <v>9.8039347178486211E-11</v>
      </c>
      <c r="O651" s="8">
        <f>('DGL 4'!$P$15/'DGL 4'!$B$26)*(1-EXP(-'DGL 4'!$B$26*D651)) + ('DGL 4'!$P$16/'DGL 4'!$B$27)*(1-EXP(-'DGL 4'!$B$27*D651))+ ('DGL 4'!$P$17/'DGL 4'!$B$28)*(1-EXP(-'DGL 4'!$B$28*D651))</f>
        <v>1.2619915672602416E-5</v>
      </c>
      <c r="P651" s="21">
        <f>(O651+Systeme!$AA$20)/Systeme!$AA$17</f>
        <v>1.2619915672602415E-16</v>
      </c>
    </row>
    <row r="652" spans="1:16" x14ac:dyDescent="0.25">
      <c r="A652" s="4">
        <f t="shared" si="21"/>
        <v>650</v>
      </c>
      <c r="D652" s="19">
        <f>A652*0.001 *Systeme!$G$4</f>
        <v>325</v>
      </c>
      <c r="F652" s="8">
        <f>('DGL 4'!$P$3/'DGL 4'!$B$26)*(1-EXP(-'DGL 4'!$B$26*D652)) + ('DGL 4'!$P$4/'DGL 4'!$B$27)*(1-EXP(-'DGL 4'!$B$27*D652))+ ('DGL 4'!$P$5/'DGL 4'!$B$28)*(1-EXP(-'DGL 4'!$B$28*D652))</f>
        <v>-9.8039340488958331</v>
      </c>
      <c r="G652" s="21">
        <f>(F652+Systeme!$C$20)/Systeme!$C$17</f>
        <v>0.98039213190220831</v>
      </c>
      <c r="I652" s="8">
        <f>('DGL 4'!$P$7/'DGL 4'!$B$26)*(1-EXP(-'DGL 4'!$B$26*D652)) + ('DGL 4'!$P$8/'DGL 4'!$B$27)*(1-EXP(-'DGL 4'!$B$27*D652))+ ('DGL 4'!$P$9/'DGL 4'!$B$28)*(1-EXP(-'DGL 4'!$B$28*D652))</f>
        <v>9.803921311332731</v>
      </c>
      <c r="J652" s="21">
        <f>(I652+Systeme!$K$20)/Systeme!$K$17</f>
        <v>9.8039213113327306E-3</v>
      </c>
      <c r="L652" s="8">
        <f t="shared" si="20"/>
        <v>9.8039346712402943E-8</v>
      </c>
      <c r="M652" s="21">
        <f>(L652+Systeme!$S$20)/Systeme!$S$17</f>
        <v>9.8039346712402946E-11</v>
      </c>
      <c r="O652" s="8">
        <f>('DGL 4'!$P$15/'DGL 4'!$B$26)*(1-EXP(-'DGL 4'!$B$26*D652)) + ('DGL 4'!$P$16/'DGL 4'!$B$27)*(1-EXP(-'DGL 4'!$B$27*D652))+ ('DGL 4'!$P$17/'DGL 4'!$B$28)*(1-EXP(-'DGL 4'!$B$28*D652))</f>
        <v>1.2639523755337473E-5</v>
      </c>
      <c r="P652" s="21">
        <f>(O652+Systeme!$AA$20)/Systeme!$AA$17</f>
        <v>1.2639523755337474E-16</v>
      </c>
    </row>
    <row r="653" spans="1:16" x14ac:dyDescent="0.25">
      <c r="A653" s="4">
        <f t="shared" si="21"/>
        <v>651</v>
      </c>
      <c r="D653" s="19">
        <f>A653*0.001 *Systeme!$G$4</f>
        <v>325.5</v>
      </c>
      <c r="F653" s="8">
        <f>('DGL 4'!$P$3/'DGL 4'!$B$26)*(1-EXP(-'DGL 4'!$B$26*D653)) + ('DGL 4'!$P$4/'DGL 4'!$B$27)*(1-EXP(-'DGL 4'!$B$27*D653))+ ('DGL 4'!$P$5/'DGL 4'!$B$28)*(1-EXP(-'DGL 4'!$B$28*D653))</f>
        <v>-9.8039340681194442</v>
      </c>
      <c r="G653" s="21">
        <f>(F653+Systeme!$C$20)/Systeme!$C$17</f>
        <v>0.98039213186376117</v>
      </c>
      <c r="I653" s="8">
        <f>('DGL 4'!$P$7/'DGL 4'!$B$26)*(1-EXP(-'DGL 4'!$B$26*D653)) + ('DGL 4'!$P$8/'DGL 4'!$B$27)*(1-EXP(-'DGL 4'!$B$27*D653))+ ('DGL 4'!$P$9/'DGL 4'!$B$28)*(1-EXP(-'DGL 4'!$B$28*D653))</f>
        <v>9.8039213109482599</v>
      </c>
      <c r="J653" s="21">
        <f>(I653+Systeme!$K$20)/Systeme!$K$17</f>
        <v>9.8039213109482604E-3</v>
      </c>
      <c r="L653" s="8">
        <f t="shared" si="20"/>
        <v>9.8039346246317982E-8</v>
      </c>
      <c r="M653" s="21">
        <f>(L653+Systeme!$S$20)/Systeme!$S$17</f>
        <v>9.8039346246317987E-11</v>
      </c>
      <c r="O653" s="8">
        <f>('DGL 4'!$P$15/'DGL 4'!$B$26)*(1-EXP(-'DGL 4'!$B$26*D653)) + ('DGL 4'!$P$16/'DGL 4'!$B$27)*(1-EXP(-'DGL 4'!$B$27*D653))+ ('DGL 4'!$P$17/'DGL 4'!$B$28)*(1-EXP(-'DGL 4'!$B$28*D653))</f>
        <v>1.2659131838072532E-5</v>
      </c>
      <c r="P653" s="21">
        <f>(O653+Systeme!$AA$20)/Systeme!$AA$17</f>
        <v>1.2659131838072532E-16</v>
      </c>
    </row>
    <row r="654" spans="1:16" x14ac:dyDescent="0.25">
      <c r="A654" s="4">
        <f t="shared" si="21"/>
        <v>652</v>
      </c>
      <c r="D654" s="19">
        <f>A654*0.001 *Systeme!$G$4</f>
        <v>326</v>
      </c>
      <c r="F654" s="8">
        <f>('DGL 4'!$P$3/'DGL 4'!$B$26)*(1-EXP(-'DGL 4'!$B$26*D654)) + ('DGL 4'!$P$4/'DGL 4'!$B$27)*(1-EXP(-'DGL 4'!$B$27*D654))+ ('DGL 4'!$P$5/'DGL 4'!$B$28)*(1-EXP(-'DGL 4'!$B$28*D654))</f>
        <v>-9.8039340873430554</v>
      </c>
      <c r="G654" s="21">
        <f>(F654+Systeme!$C$20)/Systeme!$C$17</f>
        <v>0.98039213182531382</v>
      </c>
      <c r="I654" s="8">
        <f>('DGL 4'!$P$7/'DGL 4'!$B$26)*(1-EXP(-'DGL 4'!$B$26*D654)) + ('DGL 4'!$P$8/'DGL 4'!$B$27)*(1-EXP(-'DGL 4'!$B$27*D654))+ ('DGL 4'!$P$9/'DGL 4'!$B$28)*(1-EXP(-'DGL 4'!$B$28*D654))</f>
        <v>9.803921310563787</v>
      </c>
      <c r="J654" s="21">
        <f>(I654+Systeme!$K$20)/Systeme!$K$17</f>
        <v>9.8039213105637867E-3</v>
      </c>
      <c r="L654" s="8">
        <f t="shared" si="20"/>
        <v>9.8039347556589859E-8</v>
      </c>
      <c r="M654" s="21">
        <f>(L654+Systeme!$S$20)/Systeme!$S$17</f>
        <v>9.8039347556589862E-11</v>
      </c>
      <c r="O654" s="8">
        <f>('DGL 4'!$P$15/'DGL 4'!$B$26)*(1-EXP(-'DGL 4'!$B$26*D654)) + ('DGL 4'!$P$16/'DGL 4'!$B$27)*(1-EXP(-'DGL 4'!$B$27*D654))+ ('DGL 4'!$P$17/'DGL 4'!$B$28)*(1-EXP(-'DGL 4'!$B$28*D654))</f>
        <v>1.267873992080759E-5</v>
      </c>
      <c r="P654" s="21">
        <f>(O654+Systeme!$AA$20)/Systeme!$AA$17</f>
        <v>1.2678739920807591E-16</v>
      </c>
    </row>
    <row r="655" spans="1:16" x14ac:dyDescent="0.25">
      <c r="A655" s="4">
        <f t="shared" si="21"/>
        <v>653</v>
      </c>
      <c r="D655" s="19">
        <f>A655*0.001 *Systeme!$G$4</f>
        <v>326.5</v>
      </c>
      <c r="F655" s="8">
        <f>('DGL 4'!$P$3/'DGL 4'!$B$26)*(1-EXP(-'DGL 4'!$B$26*D655)) + ('DGL 4'!$P$4/'DGL 4'!$B$27)*(1-EXP(-'DGL 4'!$B$27*D655))+ ('DGL 4'!$P$5/'DGL 4'!$B$28)*(1-EXP(-'DGL 4'!$B$28*D655))</f>
        <v>-9.8039341065666665</v>
      </c>
      <c r="G655" s="21">
        <f>(F655+Systeme!$C$20)/Systeme!$C$17</f>
        <v>0.98039213178686668</v>
      </c>
      <c r="I655" s="8">
        <f>('DGL 4'!$P$7/'DGL 4'!$B$26)*(1-EXP(-'DGL 4'!$B$26*D655)) + ('DGL 4'!$P$8/'DGL 4'!$B$27)*(1-EXP(-'DGL 4'!$B$27*D655))+ ('DGL 4'!$P$9/'DGL 4'!$B$28)*(1-EXP(-'DGL 4'!$B$28*D655))</f>
        <v>9.8039213101793141</v>
      </c>
      <c r="J655" s="21">
        <f>(I655+Systeme!$K$20)/Systeme!$K$17</f>
        <v>9.8039213101793147E-3</v>
      </c>
      <c r="L655" s="8">
        <f t="shared" si="20"/>
        <v>9.8039348866863432E-8</v>
      </c>
      <c r="M655" s="21">
        <f>(L655+Systeme!$S$20)/Systeme!$S$17</f>
        <v>9.8039348866863429E-11</v>
      </c>
      <c r="O655" s="8">
        <f>('DGL 4'!$P$15/'DGL 4'!$B$26)*(1-EXP(-'DGL 4'!$B$26*D655)) + ('DGL 4'!$P$16/'DGL 4'!$B$27)*(1-EXP(-'DGL 4'!$B$27*D655))+ ('DGL 4'!$P$17/'DGL 4'!$B$28)*(1-EXP(-'DGL 4'!$B$28*D655))</f>
        <v>1.2698348003542647E-5</v>
      </c>
      <c r="P655" s="21">
        <f>(O655+Systeme!$AA$20)/Systeme!$AA$17</f>
        <v>1.2698348003542647E-16</v>
      </c>
    </row>
    <row r="656" spans="1:16" x14ac:dyDescent="0.25">
      <c r="A656" s="4">
        <f t="shared" si="21"/>
        <v>654</v>
      </c>
      <c r="D656" s="19">
        <f>A656*0.001 *Systeme!$G$4</f>
        <v>327</v>
      </c>
      <c r="F656" s="8">
        <f>('DGL 4'!$P$3/'DGL 4'!$B$26)*(1-EXP(-'DGL 4'!$B$26*D656)) + ('DGL 4'!$P$4/'DGL 4'!$B$27)*(1-EXP(-'DGL 4'!$B$27*D656))+ ('DGL 4'!$P$5/'DGL 4'!$B$28)*(1-EXP(-'DGL 4'!$B$28*D656))</f>
        <v>-9.8039341257902759</v>
      </c>
      <c r="G656" s="21">
        <f>(F656+Systeme!$C$20)/Systeme!$C$17</f>
        <v>0.98039213174841955</v>
      </c>
      <c r="I656" s="8">
        <f>('DGL 4'!$P$7/'DGL 4'!$B$26)*(1-EXP(-'DGL 4'!$B$26*D656)) + ('DGL 4'!$P$8/'DGL 4'!$B$27)*(1-EXP(-'DGL 4'!$B$27*D656))+ ('DGL 4'!$P$9/'DGL 4'!$B$28)*(1-EXP(-'DGL 4'!$B$28*D656))</f>
        <v>9.803921309794843</v>
      </c>
      <c r="J656" s="21">
        <f>(I656+Systeme!$K$20)/Systeme!$K$17</f>
        <v>9.8039213097948427E-3</v>
      </c>
      <c r="L656" s="8">
        <f t="shared" si="20"/>
        <v>9.8039346624421631E-8</v>
      </c>
      <c r="M656" s="21">
        <f>(L656+Systeme!$S$20)/Systeme!$S$17</f>
        <v>9.8039346624421625E-11</v>
      </c>
      <c r="O656" s="8">
        <f>('DGL 4'!$P$15/'DGL 4'!$B$26)*(1-EXP(-'DGL 4'!$B$26*D656)) + ('DGL 4'!$P$16/'DGL 4'!$B$27)*(1-EXP(-'DGL 4'!$B$27*D656))+ ('DGL 4'!$P$17/'DGL 4'!$B$28)*(1-EXP(-'DGL 4'!$B$28*D656))</f>
        <v>1.2717956086277706E-5</v>
      </c>
      <c r="P656" s="21">
        <f>(O656+Systeme!$AA$20)/Systeme!$AA$17</f>
        <v>1.2717956086277706E-16</v>
      </c>
    </row>
    <row r="657" spans="1:16" x14ac:dyDescent="0.25">
      <c r="A657" s="4">
        <f t="shared" si="21"/>
        <v>655</v>
      </c>
      <c r="D657" s="19">
        <f>A657*0.001 *Systeme!$G$4</f>
        <v>327.5</v>
      </c>
      <c r="F657" s="8">
        <f>('DGL 4'!$P$3/'DGL 4'!$B$26)*(1-EXP(-'DGL 4'!$B$26*D657)) + ('DGL 4'!$P$4/'DGL 4'!$B$27)*(1-EXP(-'DGL 4'!$B$27*D657))+ ('DGL 4'!$P$5/'DGL 4'!$B$28)*(1-EXP(-'DGL 4'!$B$28*D657))</f>
        <v>-9.803934145013887</v>
      </c>
      <c r="G657" s="21">
        <f>(F657+Systeme!$C$20)/Systeme!$C$17</f>
        <v>0.98039213170997219</v>
      </c>
      <c r="I657" s="8">
        <f>('DGL 4'!$P$7/'DGL 4'!$B$26)*(1-EXP(-'DGL 4'!$B$26*D657)) + ('DGL 4'!$P$8/'DGL 4'!$B$27)*(1-EXP(-'DGL 4'!$B$27*D657))+ ('DGL 4'!$P$9/'DGL 4'!$B$28)*(1-EXP(-'DGL 4'!$B$28*D657))</f>
        <v>9.8039213094103701</v>
      </c>
      <c r="J657" s="21">
        <f>(I657+Systeme!$K$20)/Systeme!$K$17</f>
        <v>9.8039213094103708E-3</v>
      </c>
      <c r="L657" s="8">
        <f t="shared" si="20"/>
        <v>9.8039347934693509E-8</v>
      </c>
      <c r="M657" s="21">
        <f>(L657+Systeme!$S$20)/Systeme!$S$17</f>
        <v>9.8039347934693512E-11</v>
      </c>
      <c r="O657" s="8">
        <f>('DGL 4'!$P$15/'DGL 4'!$B$26)*(1-EXP(-'DGL 4'!$B$26*D657)) + ('DGL 4'!$P$16/'DGL 4'!$B$27)*(1-EXP(-'DGL 4'!$B$27*D657))+ ('DGL 4'!$P$17/'DGL 4'!$B$28)*(1-EXP(-'DGL 4'!$B$28*D657))</f>
        <v>1.2737564169012765E-5</v>
      </c>
      <c r="P657" s="21">
        <f>(O657+Systeme!$AA$20)/Systeme!$AA$17</f>
        <v>1.2737564169012764E-16</v>
      </c>
    </row>
    <row r="658" spans="1:16" x14ac:dyDescent="0.25">
      <c r="A658" s="4">
        <f t="shared" si="21"/>
        <v>656</v>
      </c>
      <c r="D658" s="19">
        <f>A658*0.001 *Systeme!$G$4</f>
        <v>328</v>
      </c>
      <c r="F658" s="8">
        <f>('DGL 4'!$P$3/'DGL 4'!$B$26)*(1-EXP(-'DGL 4'!$B$26*D658)) + ('DGL 4'!$P$4/'DGL 4'!$B$27)*(1-EXP(-'DGL 4'!$B$27*D658))+ ('DGL 4'!$P$5/'DGL 4'!$B$28)*(1-EXP(-'DGL 4'!$B$28*D658))</f>
        <v>-9.8039341642374982</v>
      </c>
      <c r="G658" s="21">
        <f>(F658+Systeme!$C$20)/Systeme!$C$17</f>
        <v>0.98039213167152506</v>
      </c>
      <c r="I658" s="8">
        <f>('DGL 4'!$P$7/'DGL 4'!$B$26)*(1-EXP(-'DGL 4'!$B$26*D658)) + ('DGL 4'!$P$8/'DGL 4'!$B$27)*(1-EXP(-'DGL 4'!$B$27*D658))+ ('DGL 4'!$P$9/'DGL 4'!$B$28)*(1-EXP(-'DGL 4'!$B$28*D658))</f>
        <v>9.8039213090258972</v>
      </c>
      <c r="J658" s="21">
        <f>(I658+Systeme!$K$20)/Systeme!$K$17</f>
        <v>9.803921309025897E-3</v>
      </c>
      <c r="L658" s="8">
        <f t="shared" si="20"/>
        <v>9.8039349244967081E-8</v>
      </c>
      <c r="M658" s="21">
        <f>(L658+Systeme!$S$20)/Systeme!$S$17</f>
        <v>9.803934924496708E-11</v>
      </c>
      <c r="O658" s="8">
        <f>('DGL 4'!$P$15/'DGL 4'!$B$26)*(1-EXP(-'DGL 4'!$B$26*D658)) + ('DGL 4'!$P$16/'DGL 4'!$B$27)*(1-EXP(-'DGL 4'!$B$27*D658))+ ('DGL 4'!$P$17/'DGL 4'!$B$28)*(1-EXP(-'DGL 4'!$B$28*D658))</f>
        <v>1.2757172251747822E-5</v>
      </c>
      <c r="P658" s="21">
        <f>(O658+Systeme!$AA$20)/Systeme!$AA$17</f>
        <v>1.2757172251747821E-16</v>
      </c>
    </row>
    <row r="659" spans="1:16" x14ac:dyDescent="0.25">
      <c r="A659" s="4">
        <f t="shared" si="21"/>
        <v>657</v>
      </c>
      <c r="D659" s="19">
        <f>A659*0.001 *Systeme!$G$4</f>
        <v>328.5</v>
      </c>
      <c r="F659" s="8">
        <f>('DGL 4'!$P$3/'DGL 4'!$B$26)*(1-EXP(-'DGL 4'!$B$26*D659)) + ('DGL 4'!$P$4/'DGL 4'!$B$27)*(1-EXP(-'DGL 4'!$B$27*D659))+ ('DGL 4'!$P$5/'DGL 4'!$B$28)*(1-EXP(-'DGL 4'!$B$28*D659))</f>
        <v>-9.8039341834611093</v>
      </c>
      <c r="G659" s="21">
        <f>(F659+Systeme!$C$20)/Systeme!$C$17</f>
        <v>0.9803921316330777</v>
      </c>
      <c r="I659" s="8">
        <f>('DGL 4'!$P$7/'DGL 4'!$B$26)*(1-EXP(-'DGL 4'!$B$26*D659)) + ('DGL 4'!$P$8/'DGL 4'!$B$27)*(1-EXP(-'DGL 4'!$B$27*D659))+ ('DGL 4'!$P$9/'DGL 4'!$B$28)*(1-EXP(-'DGL 4'!$B$28*D659))</f>
        <v>9.8039213086414261</v>
      </c>
      <c r="J659" s="21">
        <f>(I659+Systeme!$K$20)/Systeme!$K$17</f>
        <v>9.8039213086414268E-3</v>
      </c>
      <c r="L659" s="8">
        <f t="shared" si="20"/>
        <v>9.8039348778882119E-8</v>
      </c>
      <c r="M659" s="21">
        <f>(L659+Systeme!$S$20)/Systeme!$S$17</f>
        <v>9.8039348778882121E-11</v>
      </c>
      <c r="O659" s="8">
        <f>('DGL 4'!$P$15/'DGL 4'!$B$26)*(1-EXP(-'DGL 4'!$B$26*D659)) + ('DGL 4'!$P$16/'DGL 4'!$B$27)*(1-EXP(-'DGL 4'!$B$27*D659))+ ('DGL 4'!$P$17/'DGL 4'!$B$28)*(1-EXP(-'DGL 4'!$B$28*D659))</f>
        <v>1.277678033448288E-5</v>
      </c>
      <c r="P659" s="21">
        <f>(O659+Systeme!$AA$20)/Systeme!$AA$17</f>
        <v>1.2776780334482879E-16</v>
      </c>
    </row>
    <row r="660" spans="1:16" x14ac:dyDescent="0.25">
      <c r="A660" s="4">
        <f t="shared" si="21"/>
        <v>658</v>
      </c>
      <c r="D660" s="19">
        <f>A660*0.001 *Systeme!$G$4</f>
        <v>329</v>
      </c>
      <c r="F660" s="8">
        <f>('DGL 4'!$P$3/'DGL 4'!$B$26)*(1-EXP(-'DGL 4'!$B$26*D660)) + ('DGL 4'!$P$4/'DGL 4'!$B$27)*(1-EXP(-'DGL 4'!$B$27*D660))+ ('DGL 4'!$P$5/'DGL 4'!$B$28)*(1-EXP(-'DGL 4'!$B$28*D660))</f>
        <v>-9.8039342026847187</v>
      </c>
      <c r="G660" s="21">
        <f>(F660+Systeme!$C$20)/Systeme!$C$17</f>
        <v>0.98039213159463057</v>
      </c>
      <c r="I660" s="8">
        <f>('DGL 4'!$P$7/'DGL 4'!$B$26)*(1-EXP(-'DGL 4'!$B$26*D660)) + ('DGL 4'!$P$8/'DGL 4'!$B$27)*(1-EXP(-'DGL 4'!$B$27*D660))+ ('DGL 4'!$P$9/'DGL 4'!$B$28)*(1-EXP(-'DGL 4'!$B$28*D660))</f>
        <v>9.8039213082569532</v>
      </c>
      <c r="J660" s="21">
        <f>(I660+Systeme!$K$20)/Systeme!$K$17</f>
        <v>9.8039213082569531E-3</v>
      </c>
      <c r="L660" s="8">
        <f t="shared" si="20"/>
        <v>9.8039348312797158E-8</v>
      </c>
      <c r="M660" s="21">
        <f>(L660+Systeme!$S$20)/Systeme!$S$17</f>
        <v>9.8039348312797163E-11</v>
      </c>
      <c r="O660" s="8">
        <f>('DGL 4'!$P$15/'DGL 4'!$B$26)*(1-EXP(-'DGL 4'!$B$26*D660)) + ('DGL 4'!$P$16/'DGL 4'!$B$27)*(1-EXP(-'DGL 4'!$B$27*D660))+ ('DGL 4'!$P$17/'DGL 4'!$B$28)*(1-EXP(-'DGL 4'!$B$28*D660))</f>
        <v>1.2796388417217939E-5</v>
      </c>
      <c r="P660" s="21">
        <f>(O660+Systeme!$AA$20)/Systeme!$AA$17</f>
        <v>1.2796388417217938E-16</v>
      </c>
    </row>
    <row r="661" spans="1:16" x14ac:dyDescent="0.25">
      <c r="A661" s="4">
        <f t="shared" si="21"/>
        <v>659</v>
      </c>
      <c r="D661" s="19">
        <f>A661*0.001 *Systeme!$G$4</f>
        <v>329.5</v>
      </c>
      <c r="F661" s="8">
        <f>('DGL 4'!$P$3/'DGL 4'!$B$26)*(1-EXP(-'DGL 4'!$B$26*D661)) + ('DGL 4'!$P$4/'DGL 4'!$B$27)*(1-EXP(-'DGL 4'!$B$27*D661))+ ('DGL 4'!$P$5/'DGL 4'!$B$28)*(1-EXP(-'DGL 4'!$B$28*D661))</f>
        <v>-9.8039342219083299</v>
      </c>
      <c r="G661" s="21">
        <f>(F661+Systeme!$C$20)/Systeme!$C$17</f>
        <v>0.98039213155618332</v>
      </c>
      <c r="I661" s="8">
        <f>('DGL 4'!$P$7/'DGL 4'!$B$26)*(1-EXP(-'DGL 4'!$B$26*D661)) + ('DGL 4'!$P$8/'DGL 4'!$B$27)*(1-EXP(-'DGL 4'!$B$27*D661))+ ('DGL 4'!$P$9/'DGL 4'!$B$28)*(1-EXP(-'DGL 4'!$B$28*D661))</f>
        <v>9.8039213078724821</v>
      </c>
      <c r="J661" s="21">
        <f>(I661+Systeme!$K$20)/Systeme!$K$17</f>
        <v>9.8039213078724829E-3</v>
      </c>
      <c r="L661" s="8">
        <f t="shared" si="20"/>
        <v>9.8039347846713891E-8</v>
      </c>
      <c r="M661" s="21">
        <f>(L661+Systeme!$S$20)/Systeme!$S$17</f>
        <v>9.8039347846713884E-11</v>
      </c>
      <c r="O661" s="8">
        <f>('DGL 4'!$P$15/'DGL 4'!$B$26)*(1-EXP(-'DGL 4'!$B$26*D661)) + ('DGL 4'!$P$16/'DGL 4'!$B$27)*(1-EXP(-'DGL 4'!$B$27*D661))+ ('DGL 4'!$P$17/'DGL 4'!$B$28)*(1-EXP(-'DGL 4'!$B$28*D661))</f>
        <v>1.2815996499952996E-5</v>
      </c>
      <c r="P661" s="21">
        <f>(O661+Systeme!$AA$20)/Systeme!$AA$17</f>
        <v>1.2815996499952996E-16</v>
      </c>
    </row>
    <row r="662" spans="1:16" x14ac:dyDescent="0.25">
      <c r="A662" s="4">
        <f t="shared" si="21"/>
        <v>660</v>
      </c>
      <c r="D662" s="19">
        <f>A662*0.001 *Systeme!$G$4</f>
        <v>330</v>
      </c>
      <c r="F662" s="8">
        <f>('DGL 4'!$P$3/'DGL 4'!$B$26)*(1-EXP(-'DGL 4'!$B$26*D662)) + ('DGL 4'!$P$4/'DGL 4'!$B$27)*(1-EXP(-'DGL 4'!$B$27*D662))+ ('DGL 4'!$P$5/'DGL 4'!$B$28)*(1-EXP(-'DGL 4'!$B$28*D662))</f>
        <v>-9.803934241131941</v>
      </c>
      <c r="G662" s="21">
        <f>(F662+Systeme!$C$20)/Systeme!$C$17</f>
        <v>0.98039213151773608</v>
      </c>
      <c r="I662" s="8">
        <f>('DGL 4'!$P$7/'DGL 4'!$B$26)*(1-EXP(-'DGL 4'!$B$26*D662)) + ('DGL 4'!$P$8/'DGL 4'!$B$27)*(1-EXP(-'DGL 4'!$B$27*D662))+ ('DGL 4'!$P$9/'DGL 4'!$B$28)*(1-EXP(-'DGL 4'!$B$28*D662))</f>
        <v>9.8039213074880092</v>
      </c>
      <c r="J662" s="21">
        <f>(I662+Systeme!$K$20)/Systeme!$K$17</f>
        <v>9.8039213074880092E-3</v>
      </c>
      <c r="L662" s="8">
        <f t="shared" si="20"/>
        <v>9.8039349156985768E-8</v>
      </c>
      <c r="M662" s="21">
        <f>(L662+Systeme!$S$20)/Systeme!$S$17</f>
        <v>9.8039349156985772E-11</v>
      </c>
      <c r="O662" s="8">
        <f>('DGL 4'!$P$15/'DGL 4'!$B$26)*(1-EXP(-'DGL 4'!$B$26*D662)) + ('DGL 4'!$P$16/'DGL 4'!$B$27)*(1-EXP(-'DGL 4'!$B$27*D662))+ ('DGL 4'!$P$17/'DGL 4'!$B$28)*(1-EXP(-'DGL 4'!$B$28*D662))</f>
        <v>1.2835604582688054E-5</v>
      </c>
      <c r="P662" s="21">
        <f>(O662+Systeme!$AA$20)/Systeme!$AA$17</f>
        <v>1.2835604582688055E-16</v>
      </c>
    </row>
    <row r="663" spans="1:16" x14ac:dyDescent="0.25">
      <c r="A663" s="4">
        <f t="shared" si="21"/>
        <v>661</v>
      </c>
      <c r="D663" s="19">
        <f>A663*0.001 *Systeme!$G$4</f>
        <v>330.5</v>
      </c>
      <c r="F663" s="8">
        <f>('DGL 4'!$P$3/'DGL 4'!$B$26)*(1-EXP(-'DGL 4'!$B$26*D663)) + ('DGL 4'!$P$4/'DGL 4'!$B$27)*(1-EXP(-'DGL 4'!$B$27*D663))+ ('DGL 4'!$P$5/'DGL 4'!$B$28)*(1-EXP(-'DGL 4'!$B$28*D663))</f>
        <v>-9.8039342603555522</v>
      </c>
      <c r="G663" s="21">
        <f>(F663+Systeme!$C$20)/Systeme!$C$17</f>
        <v>0.98039213147928883</v>
      </c>
      <c r="I663" s="8">
        <f>('DGL 4'!$P$7/'DGL 4'!$B$26)*(1-EXP(-'DGL 4'!$B$26*D663)) + ('DGL 4'!$P$8/'DGL 4'!$B$27)*(1-EXP(-'DGL 4'!$B$27*D663))+ ('DGL 4'!$P$9/'DGL 4'!$B$28)*(1-EXP(-'DGL 4'!$B$28*D663))</f>
        <v>9.8039213071035363</v>
      </c>
      <c r="J663" s="21">
        <f>(I663+Systeme!$K$20)/Systeme!$K$17</f>
        <v>9.8039213071035355E-3</v>
      </c>
      <c r="L663" s="8">
        <f t="shared" si="20"/>
        <v>9.8039350467259341E-8</v>
      </c>
      <c r="M663" s="21">
        <f>(L663+Systeme!$S$20)/Systeme!$S$17</f>
        <v>9.803935046725934E-11</v>
      </c>
      <c r="O663" s="8">
        <f>('DGL 4'!$P$15/'DGL 4'!$B$26)*(1-EXP(-'DGL 4'!$B$26*D663)) + ('DGL 4'!$P$16/'DGL 4'!$B$27)*(1-EXP(-'DGL 4'!$B$27*D663))+ ('DGL 4'!$P$17/'DGL 4'!$B$28)*(1-EXP(-'DGL 4'!$B$28*D663))</f>
        <v>1.2855212665423111E-5</v>
      </c>
      <c r="P663" s="21">
        <f>(O663+Systeme!$AA$20)/Systeme!$AA$17</f>
        <v>1.2855212665423111E-16</v>
      </c>
    </row>
    <row r="664" spans="1:16" x14ac:dyDescent="0.25">
      <c r="A664" s="4">
        <f t="shared" si="21"/>
        <v>662</v>
      </c>
      <c r="D664" s="19">
        <f>A664*0.001 *Systeme!$G$4</f>
        <v>331</v>
      </c>
      <c r="F664" s="8">
        <f>('DGL 4'!$P$3/'DGL 4'!$B$26)*(1-EXP(-'DGL 4'!$B$26*D664)) + ('DGL 4'!$P$4/'DGL 4'!$B$27)*(1-EXP(-'DGL 4'!$B$27*D664))+ ('DGL 4'!$P$5/'DGL 4'!$B$28)*(1-EXP(-'DGL 4'!$B$28*D664))</f>
        <v>-9.8039342795791615</v>
      </c>
      <c r="G664" s="21">
        <f>(F664+Systeme!$C$20)/Systeme!$C$17</f>
        <v>0.9803921314408417</v>
      </c>
      <c r="I664" s="8">
        <f>('DGL 4'!$P$7/'DGL 4'!$B$26)*(1-EXP(-'DGL 4'!$B$26*D664)) + ('DGL 4'!$P$8/'DGL 4'!$B$27)*(1-EXP(-'DGL 4'!$B$27*D664))+ ('DGL 4'!$P$9/'DGL 4'!$B$28)*(1-EXP(-'DGL 4'!$B$28*D664))</f>
        <v>9.8039213067190651</v>
      </c>
      <c r="J664" s="21">
        <f>(I664+Systeme!$K$20)/Systeme!$K$17</f>
        <v>9.8039213067190652E-3</v>
      </c>
      <c r="L664" s="8">
        <f t="shared" si="20"/>
        <v>9.803934822481754E-8</v>
      </c>
      <c r="M664" s="21">
        <f>(L664+Systeme!$S$20)/Systeme!$S$17</f>
        <v>9.8039348224817535E-11</v>
      </c>
      <c r="O664" s="8">
        <f>('DGL 4'!$P$15/'DGL 4'!$B$26)*(1-EXP(-'DGL 4'!$B$26*D664)) + ('DGL 4'!$P$16/'DGL 4'!$B$27)*(1-EXP(-'DGL 4'!$B$27*D664))+ ('DGL 4'!$P$17/'DGL 4'!$B$28)*(1-EXP(-'DGL 4'!$B$28*D664))</f>
        <v>1.287482074815817E-5</v>
      </c>
      <c r="P664" s="21">
        <f>(O664+Systeme!$AA$20)/Systeme!$AA$17</f>
        <v>1.287482074815817E-16</v>
      </c>
    </row>
    <row r="665" spans="1:16" x14ac:dyDescent="0.25">
      <c r="A665" s="4">
        <f t="shared" si="21"/>
        <v>663</v>
      </c>
      <c r="D665" s="19">
        <f>A665*0.001 *Systeme!$G$4</f>
        <v>331.5</v>
      </c>
      <c r="F665" s="8">
        <f>('DGL 4'!$P$3/'DGL 4'!$B$26)*(1-EXP(-'DGL 4'!$B$26*D665)) + ('DGL 4'!$P$4/'DGL 4'!$B$27)*(1-EXP(-'DGL 4'!$B$27*D665))+ ('DGL 4'!$P$5/'DGL 4'!$B$28)*(1-EXP(-'DGL 4'!$B$28*D665))</f>
        <v>-9.8039342988027727</v>
      </c>
      <c r="G665" s="21">
        <f>(F665+Systeme!$C$20)/Systeme!$C$17</f>
        <v>0.98039213140239445</v>
      </c>
      <c r="I665" s="8">
        <f>('DGL 4'!$P$7/'DGL 4'!$B$26)*(1-EXP(-'DGL 4'!$B$26*D665)) + ('DGL 4'!$P$8/'DGL 4'!$B$27)*(1-EXP(-'DGL 4'!$B$27*D665))+ ('DGL 4'!$P$9/'DGL 4'!$B$28)*(1-EXP(-'DGL 4'!$B$28*D665))</f>
        <v>9.8039213063345922</v>
      </c>
      <c r="J665" s="21">
        <f>(I665+Systeme!$K$20)/Systeme!$K$17</f>
        <v>9.8039213063345915E-3</v>
      </c>
      <c r="L665" s="8">
        <f t="shared" si="20"/>
        <v>9.8039349535089418E-8</v>
      </c>
      <c r="M665" s="21">
        <f>(L665+Systeme!$S$20)/Systeme!$S$17</f>
        <v>9.8039349535089422E-11</v>
      </c>
      <c r="O665" s="8">
        <f>('DGL 4'!$P$15/'DGL 4'!$B$26)*(1-EXP(-'DGL 4'!$B$26*D665)) + ('DGL 4'!$P$16/'DGL 4'!$B$27)*(1-EXP(-'DGL 4'!$B$27*D665))+ ('DGL 4'!$P$17/'DGL 4'!$B$28)*(1-EXP(-'DGL 4'!$B$28*D665))</f>
        <v>1.2894428830893229E-5</v>
      </c>
      <c r="P665" s="21">
        <f>(O665+Systeme!$AA$20)/Systeme!$AA$17</f>
        <v>1.2894428830893229E-16</v>
      </c>
    </row>
    <row r="666" spans="1:16" x14ac:dyDescent="0.25">
      <c r="A666" s="4">
        <f t="shared" si="21"/>
        <v>664</v>
      </c>
      <c r="D666" s="19">
        <f>A666*0.001 *Systeme!$G$4</f>
        <v>332</v>
      </c>
      <c r="F666" s="8">
        <f>('DGL 4'!$P$3/'DGL 4'!$B$26)*(1-EXP(-'DGL 4'!$B$26*D666)) + ('DGL 4'!$P$4/'DGL 4'!$B$27)*(1-EXP(-'DGL 4'!$B$27*D666))+ ('DGL 4'!$P$5/'DGL 4'!$B$28)*(1-EXP(-'DGL 4'!$B$28*D666))</f>
        <v>-9.8039343180263838</v>
      </c>
      <c r="G666" s="21">
        <f>(F666+Systeme!$C$20)/Systeme!$C$17</f>
        <v>0.98039213136394721</v>
      </c>
      <c r="I666" s="8">
        <f>('DGL 4'!$P$7/'DGL 4'!$B$26)*(1-EXP(-'DGL 4'!$B$26*D666)) + ('DGL 4'!$P$8/'DGL 4'!$B$27)*(1-EXP(-'DGL 4'!$B$27*D666))+ ('DGL 4'!$P$9/'DGL 4'!$B$28)*(1-EXP(-'DGL 4'!$B$28*D666))</f>
        <v>9.8039213059501211</v>
      </c>
      <c r="J666" s="21">
        <f>(I666+Systeme!$K$20)/Systeme!$K$17</f>
        <v>9.8039213059501213E-3</v>
      </c>
      <c r="L666" s="8">
        <f t="shared" si="20"/>
        <v>9.803934906900615E-8</v>
      </c>
      <c r="M666" s="21">
        <f>(L666+Systeme!$S$20)/Systeme!$S$17</f>
        <v>9.8039349069006144E-11</v>
      </c>
      <c r="O666" s="8">
        <f>('DGL 4'!$P$15/'DGL 4'!$B$26)*(1-EXP(-'DGL 4'!$B$26*D666)) + ('DGL 4'!$P$16/'DGL 4'!$B$27)*(1-EXP(-'DGL 4'!$B$27*D666))+ ('DGL 4'!$P$17/'DGL 4'!$B$28)*(1-EXP(-'DGL 4'!$B$28*D666))</f>
        <v>1.2914036913628286E-5</v>
      </c>
      <c r="P666" s="21">
        <f>(O666+Systeme!$AA$20)/Systeme!$AA$17</f>
        <v>1.2914036913628285E-16</v>
      </c>
    </row>
    <row r="667" spans="1:16" x14ac:dyDescent="0.25">
      <c r="A667" s="4">
        <f t="shared" si="21"/>
        <v>665</v>
      </c>
      <c r="D667" s="19">
        <f>A667*0.001 *Systeme!$G$4</f>
        <v>332.5</v>
      </c>
      <c r="F667" s="8">
        <f>('DGL 4'!$P$3/'DGL 4'!$B$26)*(1-EXP(-'DGL 4'!$B$26*D667)) + ('DGL 4'!$P$4/'DGL 4'!$B$27)*(1-EXP(-'DGL 4'!$B$27*D667))+ ('DGL 4'!$P$5/'DGL 4'!$B$28)*(1-EXP(-'DGL 4'!$B$28*D667))</f>
        <v>-9.803934337249995</v>
      </c>
      <c r="G667" s="21">
        <f>(F667+Systeme!$C$20)/Systeme!$C$17</f>
        <v>0.98039213132550007</v>
      </c>
      <c r="I667" s="8">
        <f>('DGL 4'!$P$7/'DGL 4'!$B$26)*(1-EXP(-'DGL 4'!$B$26*D667)) + ('DGL 4'!$P$8/'DGL 4'!$B$27)*(1-EXP(-'DGL 4'!$B$27*D667))+ ('DGL 4'!$P$9/'DGL 4'!$B$28)*(1-EXP(-'DGL 4'!$B$28*D667))</f>
        <v>9.8039213055656482</v>
      </c>
      <c r="J667" s="21">
        <f>(I667+Systeme!$K$20)/Systeme!$K$17</f>
        <v>9.8039213055656476E-3</v>
      </c>
      <c r="L667" s="8">
        <f t="shared" si="20"/>
        <v>9.8039350379278028E-8</v>
      </c>
      <c r="M667" s="21">
        <f>(L667+Systeme!$S$20)/Systeme!$S$17</f>
        <v>9.8039350379278032E-11</v>
      </c>
      <c r="O667" s="8">
        <f>('DGL 4'!$P$15/'DGL 4'!$B$26)*(1-EXP(-'DGL 4'!$B$26*D667)) + ('DGL 4'!$P$16/'DGL 4'!$B$27)*(1-EXP(-'DGL 4'!$B$27*D667))+ ('DGL 4'!$P$17/'DGL 4'!$B$28)*(1-EXP(-'DGL 4'!$B$28*D667))</f>
        <v>1.2933644996363344E-5</v>
      </c>
      <c r="P667" s="21">
        <f>(O667+Systeme!$AA$20)/Systeme!$AA$17</f>
        <v>1.2933644996363343E-16</v>
      </c>
    </row>
    <row r="668" spans="1:16" x14ac:dyDescent="0.25">
      <c r="A668" s="4">
        <f t="shared" si="21"/>
        <v>666</v>
      </c>
      <c r="D668" s="19">
        <f>A668*0.001 *Systeme!$G$4</f>
        <v>333</v>
      </c>
      <c r="F668" s="8">
        <f>('DGL 4'!$P$3/'DGL 4'!$B$26)*(1-EXP(-'DGL 4'!$B$26*D668)) + ('DGL 4'!$P$4/'DGL 4'!$B$27)*(1-EXP(-'DGL 4'!$B$27*D668))+ ('DGL 4'!$P$5/'DGL 4'!$B$28)*(1-EXP(-'DGL 4'!$B$28*D668))</f>
        <v>-9.8039343564736043</v>
      </c>
      <c r="G668" s="21">
        <f>(F668+Systeme!$C$20)/Systeme!$C$17</f>
        <v>0.98039213128705271</v>
      </c>
      <c r="I668" s="8">
        <f>('DGL 4'!$P$7/'DGL 4'!$B$26)*(1-EXP(-'DGL 4'!$B$26*D668)) + ('DGL 4'!$P$8/'DGL 4'!$B$27)*(1-EXP(-'DGL 4'!$B$27*D668))+ ('DGL 4'!$P$9/'DGL 4'!$B$28)*(1-EXP(-'DGL 4'!$B$28*D668))</f>
        <v>9.8039213051811753</v>
      </c>
      <c r="J668" s="21">
        <f>(I668+Systeme!$K$20)/Systeme!$K$17</f>
        <v>9.8039213051811756E-3</v>
      </c>
      <c r="L668" s="8">
        <f t="shared" si="20"/>
        <v>9.8039349913193067E-8</v>
      </c>
      <c r="M668" s="21">
        <f>(L668+Systeme!$S$20)/Systeme!$S$17</f>
        <v>9.8039349913193073E-11</v>
      </c>
      <c r="O668" s="8">
        <f>('DGL 4'!$P$15/'DGL 4'!$B$26)*(1-EXP(-'DGL 4'!$B$26*D668)) + ('DGL 4'!$P$16/'DGL 4'!$B$27)*(1-EXP(-'DGL 4'!$B$27*D668))+ ('DGL 4'!$P$17/'DGL 4'!$B$28)*(1-EXP(-'DGL 4'!$B$28*D668))</f>
        <v>1.2953253079098403E-5</v>
      </c>
      <c r="P668" s="21">
        <f>(O668+Systeme!$AA$20)/Systeme!$AA$17</f>
        <v>1.2953253079098402E-16</v>
      </c>
    </row>
    <row r="669" spans="1:16" x14ac:dyDescent="0.25">
      <c r="A669" s="4">
        <f t="shared" si="21"/>
        <v>667</v>
      </c>
      <c r="D669" s="19">
        <f>A669*0.001 *Systeme!$G$4</f>
        <v>333.5</v>
      </c>
      <c r="F669" s="8">
        <f>('DGL 4'!$P$3/'DGL 4'!$B$26)*(1-EXP(-'DGL 4'!$B$26*D669)) + ('DGL 4'!$P$4/'DGL 4'!$B$27)*(1-EXP(-'DGL 4'!$B$27*D669))+ ('DGL 4'!$P$5/'DGL 4'!$B$28)*(1-EXP(-'DGL 4'!$B$28*D669))</f>
        <v>-9.8039343756972155</v>
      </c>
      <c r="G669" s="21">
        <f>(F669+Systeme!$C$20)/Systeme!$C$17</f>
        <v>0.98039213124860558</v>
      </c>
      <c r="I669" s="8">
        <f>('DGL 4'!$P$7/'DGL 4'!$B$26)*(1-EXP(-'DGL 4'!$B$26*D669)) + ('DGL 4'!$P$8/'DGL 4'!$B$27)*(1-EXP(-'DGL 4'!$B$27*D669))+ ('DGL 4'!$P$9/'DGL 4'!$B$28)*(1-EXP(-'DGL 4'!$B$28*D669))</f>
        <v>9.8039213047967042</v>
      </c>
      <c r="J669" s="21">
        <f>(I669+Systeme!$K$20)/Systeme!$K$17</f>
        <v>9.8039213047967037E-3</v>
      </c>
      <c r="L669" s="8">
        <f t="shared" si="20"/>
        <v>9.80393494471098E-8</v>
      </c>
      <c r="M669" s="21">
        <f>(L669+Systeme!$S$20)/Systeme!$S$17</f>
        <v>9.8039349447109795E-11</v>
      </c>
      <c r="O669" s="8">
        <f>('DGL 4'!$P$15/'DGL 4'!$B$26)*(1-EXP(-'DGL 4'!$B$26*D669)) + ('DGL 4'!$P$16/'DGL 4'!$B$27)*(1-EXP(-'DGL 4'!$B$27*D669))+ ('DGL 4'!$P$17/'DGL 4'!$B$28)*(1-EXP(-'DGL 4'!$B$28*D669))</f>
        <v>1.297286116183346E-5</v>
      </c>
      <c r="P669" s="21">
        <f>(O669+Systeme!$AA$20)/Systeme!$AA$17</f>
        <v>1.2972861161833461E-16</v>
      </c>
    </row>
    <row r="670" spans="1:16" x14ac:dyDescent="0.25">
      <c r="A670" s="4">
        <f t="shared" si="21"/>
        <v>668</v>
      </c>
      <c r="D670" s="19">
        <f>A670*0.001 *Systeme!$G$4</f>
        <v>334</v>
      </c>
      <c r="F670" s="8">
        <f>('DGL 4'!$P$3/'DGL 4'!$B$26)*(1-EXP(-'DGL 4'!$B$26*D670)) + ('DGL 4'!$P$4/'DGL 4'!$B$27)*(1-EXP(-'DGL 4'!$B$27*D670))+ ('DGL 4'!$P$5/'DGL 4'!$B$28)*(1-EXP(-'DGL 4'!$B$28*D670))</f>
        <v>-9.8039343949208266</v>
      </c>
      <c r="G670" s="21">
        <f>(F670+Systeme!$C$20)/Systeme!$C$17</f>
        <v>0.98039213121015834</v>
      </c>
      <c r="I670" s="8">
        <f>('DGL 4'!$P$7/'DGL 4'!$B$26)*(1-EXP(-'DGL 4'!$B$26*D670)) + ('DGL 4'!$P$8/'DGL 4'!$B$27)*(1-EXP(-'DGL 4'!$B$27*D670))+ ('DGL 4'!$P$9/'DGL 4'!$B$28)*(1-EXP(-'DGL 4'!$B$28*D670))</f>
        <v>9.8039213044122313</v>
      </c>
      <c r="J670" s="21">
        <f>(I670+Systeme!$K$20)/Systeme!$K$17</f>
        <v>9.8039213044122317E-3</v>
      </c>
      <c r="L670" s="8">
        <f t="shared" si="20"/>
        <v>9.8039350757381677E-8</v>
      </c>
      <c r="M670" s="21">
        <f>(L670+Systeme!$S$20)/Systeme!$S$17</f>
        <v>9.8039350757381682E-11</v>
      </c>
      <c r="O670" s="8">
        <f>('DGL 4'!$P$15/'DGL 4'!$B$26)*(1-EXP(-'DGL 4'!$B$26*D670)) + ('DGL 4'!$P$16/'DGL 4'!$B$27)*(1-EXP(-'DGL 4'!$B$27*D670))+ ('DGL 4'!$P$17/'DGL 4'!$B$28)*(1-EXP(-'DGL 4'!$B$28*D670))</f>
        <v>1.2992469244568519E-5</v>
      </c>
      <c r="P670" s="21">
        <f>(O670+Systeme!$AA$20)/Systeme!$AA$17</f>
        <v>1.2992469244568519E-16</v>
      </c>
    </row>
    <row r="671" spans="1:16" x14ac:dyDescent="0.25">
      <c r="A671" s="4">
        <f t="shared" si="21"/>
        <v>669</v>
      </c>
      <c r="D671" s="19">
        <f>A671*0.001 *Systeme!$G$4</f>
        <v>334.5</v>
      </c>
      <c r="F671" s="8">
        <f>('DGL 4'!$P$3/'DGL 4'!$B$26)*(1-EXP(-'DGL 4'!$B$26*D671)) + ('DGL 4'!$P$4/'DGL 4'!$B$27)*(1-EXP(-'DGL 4'!$B$27*D671))+ ('DGL 4'!$P$5/'DGL 4'!$B$28)*(1-EXP(-'DGL 4'!$B$28*D671))</f>
        <v>-9.8039344141444378</v>
      </c>
      <c r="G671" s="21">
        <f>(F671+Systeme!$C$20)/Systeme!$C$17</f>
        <v>0.98039213117171109</v>
      </c>
      <c r="I671" s="8">
        <f>('DGL 4'!$P$7/'DGL 4'!$B$26)*(1-EXP(-'DGL 4'!$B$26*D671)) + ('DGL 4'!$P$8/'DGL 4'!$B$27)*(1-EXP(-'DGL 4'!$B$27*D671))+ ('DGL 4'!$P$9/'DGL 4'!$B$28)*(1-EXP(-'DGL 4'!$B$28*D671))</f>
        <v>9.8039213040277584</v>
      </c>
      <c r="J671" s="21">
        <f>(I671+Systeme!$K$20)/Systeme!$K$17</f>
        <v>9.803921304027758E-3</v>
      </c>
      <c r="L671" s="8">
        <f t="shared" si="20"/>
        <v>9.803935206765525E-8</v>
      </c>
      <c r="M671" s="21">
        <f>(L671+Systeme!$S$20)/Systeme!$S$17</f>
        <v>9.803935206765525E-11</v>
      </c>
      <c r="O671" s="8">
        <f>('DGL 4'!$P$15/'DGL 4'!$B$26)*(1-EXP(-'DGL 4'!$B$26*D671)) + ('DGL 4'!$P$16/'DGL 4'!$B$27)*(1-EXP(-'DGL 4'!$B$27*D671))+ ('DGL 4'!$P$17/'DGL 4'!$B$28)*(1-EXP(-'DGL 4'!$B$28*D671))</f>
        <v>1.3012077327303576E-5</v>
      </c>
      <c r="P671" s="21">
        <f>(O671+Systeme!$AA$20)/Systeme!$AA$17</f>
        <v>1.3012077327303576E-16</v>
      </c>
    </row>
    <row r="672" spans="1:16" x14ac:dyDescent="0.25">
      <c r="A672" s="4">
        <f t="shared" si="21"/>
        <v>670</v>
      </c>
      <c r="D672" s="19">
        <f>A672*0.001 *Systeme!$G$4</f>
        <v>335</v>
      </c>
      <c r="F672" s="8">
        <f>('DGL 4'!$P$3/'DGL 4'!$B$26)*(1-EXP(-'DGL 4'!$B$26*D672)) + ('DGL 4'!$P$4/'DGL 4'!$B$27)*(1-EXP(-'DGL 4'!$B$27*D672))+ ('DGL 4'!$P$5/'DGL 4'!$B$28)*(1-EXP(-'DGL 4'!$B$28*D672))</f>
        <v>-9.8039344333680472</v>
      </c>
      <c r="G672" s="21">
        <f>(F672+Systeme!$C$20)/Systeme!$C$17</f>
        <v>0.98039213113326384</v>
      </c>
      <c r="I672" s="8">
        <f>('DGL 4'!$P$7/'DGL 4'!$B$26)*(1-EXP(-'DGL 4'!$B$26*D672)) + ('DGL 4'!$P$8/'DGL 4'!$B$27)*(1-EXP(-'DGL 4'!$B$27*D672))+ ('DGL 4'!$P$9/'DGL 4'!$B$28)*(1-EXP(-'DGL 4'!$B$28*D672))</f>
        <v>9.8039213036432873</v>
      </c>
      <c r="J672" s="21">
        <f>(I672+Systeme!$K$20)/Systeme!$K$17</f>
        <v>9.8039213036432878E-3</v>
      </c>
      <c r="L672" s="8">
        <f t="shared" si="20"/>
        <v>9.8039349825213449E-8</v>
      </c>
      <c r="M672" s="21">
        <f>(L672+Systeme!$S$20)/Systeme!$S$17</f>
        <v>9.8039349825213445E-11</v>
      </c>
      <c r="O672" s="8">
        <f>('DGL 4'!$P$15/'DGL 4'!$B$26)*(1-EXP(-'DGL 4'!$B$26*D672)) + ('DGL 4'!$P$16/'DGL 4'!$B$27)*(1-EXP(-'DGL 4'!$B$27*D672))+ ('DGL 4'!$P$17/'DGL 4'!$B$28)*(1-EXP(-'DGL 4'!$B$28*D672))</f>
        <v>1.3031685410038634E-5</v>
      </c>
      <c r="P672" s="21">
        <f>(O672+Systeme!$AA$20)/Systeme!$AA$17</f>
        <v>1.3031685410038634E-16</v>
      </c>
    </row>
    <row r="673" spans="1:16" x14ac:dyDescent="0.25">
      <c r="A673" s="4">
        <f t="shared" si="21"/>
        <v>671</v>
      </c>
      <c r="D673" s="19">
        <f>A673*0.001 *Systeme!$G$4</f>
        <v>335.5</v>
      </c>
      <c r="F673" s="8">
        <f>('DGL 4'!$P$3/'DGL 4'!$B$26)*(1-EXP(-'DGL 4'!$B$26*D673)) + ('DGL 4'!$P$4/'DGL 4'!$B$27)*(1-EXP(-'DGL 4'!$B$27*D673))+ ('DGL 4'!$P$5/'DGL 4'!$B$28)*(1-EXP(-'DGL 4'!$B$28*D673))</f>
        <v>-9.8039344525916583</v>
      </c>
      <c r="G673" s="21">
        <f>(F673+Systeme!$C$20)/Systeme!$C$17</f>
        <v>0.98039213109481671</v>
      </c>
      <c r="I673" s="8">
        <f>('DGL 4'!$P$7/'DGL 4'!$B$26)*(1-EXP(-'DGL 4'!$B$26*D673)) + ('DGL 4'!$P$8/'DGL 4'!$B$27)*(1-EXP(-'DGL 4'!$B$27*D673))+ ('DGL 4'!$P$9/'DGL 4'!$B$28)*(1-EXP(-'DGL 4'!$B$28*D673))</f>
        <v>9.8039213032588144</v>
      </c>
      <c r="J673" s="21">
        <f>(I673+Systeme!$K$20)/Systeme!$K$17</f>
        <v>9.8039213032588141E-3</v>
      </c>
      <c r="L673" s="8">
        <f t="shared" si="20"/>
        <v>9.8039351135485327E-8</v>
      </c>
      <c r="M673" s="21">
        <f>(L673+Systeme!$S$20)/Systeme!$S$17</f>
        <v>9.8039351135485333E-11</v>
      </c>
      <c r="O673" s="8">
        <f>('DGL 4'!$P$15/'DGL 4'!$B$26)*(1-EXP(-'DGL 4'!$B$26*D673)) + ('DGL 4'!$P$16/'DGL 4'!$B$27)*(1-EXP(-'DGL 4'!$B$27*D673))+ ('DGL 4'!$P$17/'DGL 4'!$B$28)*(1-EXP(-'DGL 4'!$B$28*D673))</f>
        <v>1.3051293492773693E-5</v>
      </c>
      <c r="P673" s="21">
        <f>(O673+Systeme!$AA$20)/Systeme!$AA$17</f>
        <v>1.3051293492773693E-16</v>
      </c>
    </row>
    <row r="674" spans="1:16" x14ac:dyDescent="0.25">
      <c r="A674" s="4">
        <f t="shared" si="21"/>
        <v>672</v>
      </c>
      <c r="D674" s="19">
        <f>A674*0.001 *Systeme!$G$4</f>
        <v>336</v>
      </c>
      <c r="F674" s="8">
        <f>('DGL 4'!$P$3/'DGL 4'!$B$26)*(1-EXP(-'DGL 4'!$B$26*D674)) + ('DGL 4'!$P$4/'DGL 4'!$B$27)*(1-EXP(-'DGL 4'!$B$27*D674))+ ('DGL 4'!$P$5/'DGL 4'!$B$28)*(1-EXP(-'DGL 4'!$B$28*D674))</f>
        <v>-9.8039344718152694</v>
      </c>
      <c r="G674" s="21">
        <f>(F674+Systeme!$C$20)/Systeme!$C$17</f>
        <v>0.98039213105636935</v>
      </c>
      <c r="I674" s="8">
        <f>('DGL 4'!$P$7/'DGL 4'!$B$26)*(1-EXP(-'DGL 4'!$B$26*D674)) + ('DGL 4'!$P$8/'DGL 4'!$B$27)*(1-EXP(-'DGL 4'!$B$27*D674))+ ('DGL 4'!$P$9/'DGL 4'!$B$28)*(1-EXP(-'DGL 4'!$B$28*D674))</f>
        <v>9.8039213028743433</v>
      </c>
      <c r="J674" s="21">
        <f>(I674+Systeme!$K$20)/Systeme!$K$17</f>
        <v>9.8039213028743438E-3</v>
      </c>
      <c r="L674" s="8">
        <f t="shared" si="20"/>
        <v>9.8039350669402059E-8</v>
      </c>
      <c r="M674" s="21">
        <f>(L674+Systeme!$S$20)/Systeme!$S$17</f>
        <v>9.8039350669402054E-11</v>
      </c>
      <c r="O674" s="8">
        <f>('DGL 4'!$P$15/'DGL 4'!$B$26)*(1-EXP(-'DGL 4'!$B$26*D674)) + ('DGL 4'!$P$16/'DGL 4'!$B$27)*(1-EXP(-'DGL 4'!$B$27*D674))+ ('DGL 4'!$P$17/'DGL 4'!$B$28)*(1-EXP(-'DGL 4'!$B$28*D674))</f>
        <v>1.307090157550875E-5</v>
      </c>
      <c r="P674" s="21">
        <f>(O674+Systeme!$AA$20)/Systeme!$AA$17</f>
        <v>1.3070901575508749E-16</v>
      </c>
    </row>
    <row r="675" spans="1:16" x14ac:dyDescent="0.25">
      <c r="A675" s="4">
        <f t="shared" si="21"/>
        <v>673</v>
      </c>
      <c r="D675" s="19">
        <f>A675*0.001 *Systeme!$G$4</f>
        <v>336.5</v>
      </c>
      <c r="F675" s="8">
        <f>('DGL 4'!$P$3/'DGL 4'!$B$26)*(1-EXP(-'DGL 4'!$B$26*D675)) + ('DGL 4'!$P$4/'DGL 4'!$B$27)*(1-EXP(-'DGL 4'!$B$27*D675))+ ('DGL 4'!$P$5/'DGL 4'!$B$28)*(1-EXP(-'DGL 4'!$B$28*D675))</f>
        <v>-9.8039344910388806</v>
      </c>
      <c r="G675" s="21">
        <f>(F675+Systeme!$C$20)/Systeme!$C$17</f>
        <v>0.98039213101792222</v>
      </c>
      <c r="I675" s="8">
        <f>('DGL 4'!$P$7/'DGL 4'!$B$26)*(1-EXP(-'DGL 4'!$B$26*D675)) + ('DGL 4'!$P$8/'DGL 4'!$B$27)*(1-EXP(-'DGL 4'!$B$27*D675))+ ('DGL 4'!$P$9/'DGL 4'!$B$28)*(1-EXP(-'DGL 4'!$B$28*D675))</f>
        <v>9.8039213024898704</v>
      </c>
      <c r="J675" s="21">
        <f>(I675+Systeme!$K$20)/Systeme!$K$17</f>
        <v>9.8039213024898701E-3</v>
      </c>
      <c r="L675" s="8">
        <f t="shared" si="20"/>
        <v>9.8039351979673937E-8</v>
      </c>
      <c r="M675" s="21">
        <f>(L675+Systeme!$S$20)/Systeme!$S$17</f>
        <v>9.8039351979673942E-11</v>
      </c>
      <c r="O675" s="8">
        <f>('DGL 4'!$P$15/'DGL 4'!$B$26)*(1-EXP(-'DGL 4'!$B$26*D675)) + ('DGL 4'!$P$16/'DGL 4'!$B$27)*(1-EXP(-'DGL 4'!$B$27*D675))+ ('DGL 4'!$P$17/'DGL 4'!$B$28)*(1-EXP(-'DGL 4'!$B$28*D675))</f>
        <v>1.3090509658243809E-5</v>
      </c>
      <c r="P675" s="21">
        <f>(O675+Systeme!$AA$20)/Systeme!$AA$17</f>
        <v>1.3090509658243808E-16</v>
      </c>
    </row>
    <row r="676" spans="1:16" x14ac:dyDescent="0.25">
      <c r="A676" s="4">
        <f t="shared" si="21"/>
        <v>674</v>
      </c>
      <c r="D676" s="19">
        <f>A676*0.001 *Systeme!$G$4</f>
        <v>337</v>
      </c>
      <c r="F676" s="8">
        <f>('DGL 4'!$P$3/'DGL 4'!$B$26)*(1-EXP(-'DGL 4'!$B$26*D676)) + ('DGL 4'!$P$4/'DGL 4'!$B$27)*(1-EXP(-'DGL 4'!$B$27*D676))+ ('DGL 4'!$P$5/'DGL 4'!$B$28)*(1-EXP(-'DGL 4'!$B$28*D676))</f>
        <v>-9.80393451026249</v>
      </c>
      <c r="G676" s="21">
        <f>(F676+Systeme!$C$20)/Systeme!$C$17</f>
        <v>0.98039213097947508</v>
      </c>
      <c r="I676" s="8">
        <f>('DGL 4'!$P$7/'DGL 4'!$B$26)*(1-EXP(-'DGL 4'!$B$26*D676)) + ('DGL 4'!$P$8/'DGL 4'!$B$27)*(1-EXP(-'DGL 4'!$B$27*D676))+ ('DGL 4'!$P$9/'DGL 4'!$B$28)*(1-EXP(-'DGL 4'!$B$28*D676))</f>
        <v>9.8039213021053975</v>
      </c>
      <c r="J676" s="21">
        <f>(I676+Systeme!$K$20)/Systeme!$K$17</f>
        <v>9.8039213021053982E-3</v>
      </c>
      <c r="L676" s="8">
        <f t="shared" si="20"/>
        <v>9.8039351513588976E-8</v>
      </c>
      <c r="M676" s="21">
        <f>(L676+Systeme!$S$20)/Systeme!$S$17</f>
        <v>9.803935151358897E-11</v>
      </c>
      <c r="O676" s="8">
        <f>('DGL 4'!$P$15/'DGL 4'!$B$26)*(1-EXP(-'DGL 4'!$B$26*D676)) + ('DGL 4'!$P$16/'DGL 4'!$B$27)*(1-EXP(-'DGL 4'!$B$27*D676))+ ('DGL 4'!$P$17/'DGL 4'!$B$28)*(1-EXP(-'DGL 4'!$B$28*D676))</f>
        <v>1.3110117740978867E-5</v>
      </c>
      <c r="P676" s="21">
        <f>(O676+Systeme!$AA$20)/Systeme!$AA$17</f>
        <v>1.3110117740978866E-16</v>
      </c>
    </row>
    <row r="677" spans="1:16" x14ac:dyDescent="0.25">
      <c r="A677" s="4">
        <f t="shared" si="21"/>
        <v>675</v>
      </c>
      <c r="D677" s="19">
        <f>A677*0.001 *Systeme!$G$4</f>
        <v>337.5</v>
      </c>
      <c r="F677" s="8">
        <f>('DGL 4'!$P$3/'DGL 4'!$B$26)*(1-EXP(-'DGL 4'!$B$26*D677)) + ('DGL 4'!$P$4/'DGL 4'!$B$27)*(1-EXP(-'DGL 4'!$B$27*D677))+ ('DGL 4'!$P$5/'DGL 4'!$B$28)*(1-EXP(-'DGL 4'!$B$28*D677))</f>
        <v>-9.8039345294861011</v>
      </c>
      <c r="G677" s="21">
        <f>(F677+Systeme!$C$20)/Systeme!$C$17</f>
        <v>0.98039213094102773</v>
      </c>
      <c r="I677" s="8">
        <f>('DGL 4'!$P$7/'DGL 4'!$B$26)*(1-EXP(-'DGL 4'!$B$26*D677)) + ('DGL 4'!$P$8/'DGL 4'!$B$27)*(1-EXP(-'DGL 4'!$B$27*D677))+ ('DGL 4'!$P$9/'DGL 4'!$B$28)*(1-EXP(-'DGL 4'!$B$28*D677))</f>
        <v>9.8039213017209264</v>
      </c>
      <c r="J677" s="21">
        <f>(I677+Systeme!$K$20)/Systeme!$K$17</f>
        <v>9.8039213017209262E-3</v>
      </c>
      <c r="L677" s="8">
        <f t="shared" si="20"/>
        <v>9.8039351047505709E-8</v>
      </c>
      <c r="M677" s="21">
        <f>(L677+Systeme!$S$20)/Systeme!$S$17</f>
        <v>9.8039351047505705E-11</v>
      </c>
      <c r="O677" s="8">
        <f>('DGL 4'!$P$15/'DGL 4'!$B$26)*(1-EXP(-'DGL 4'!$B$26*D677)) + ('DGL 4'!$P$16/'DGL 4'!$B$27)*(1-EXP(-'DGL 4'!$B$27*D677))+ ('DGL 4'!$P$17/'DGL 4'!$B$28)*(1-EXP(-'DGL 4'!$B$28*D677))</f>
        <v>1.3129725823713924E-5</v>
      </c>
      <c r="P677" s="21">
        <f>(O677+Systeme!$AA$20)/Systeme!$AA$17</f>
        <v>1.3129725823713925E-16</v>
      </c>
    </row>
    <row r="678" spans="1:16" x14ac:dyDescent="0.25">
      <c r="A678" s="4">
        <f t="shared" si="21"/>
        <v>676</v>
      </c>
      <c r="D678" s="19">
        <f>A678*0.001 *Systeme!$G$4</f>
        <v>338</v>
      </c>
      <c r="F678" s="8">
        <f>('DGL 4'!$P$3/'DGL 4'!$B$26)*(1-EXP(-'DGL 4'!$B$26*D678)) + ('DGL 4'!$P$4/'DGL 4'!$B$27)*(1-EXP(-'DGL 4'!$B$27*D678))+ ('DGL 4'!$P$5/'DGL 4'!$B$28)*(1-EXP(-'DGL 4'!$B$28*D678))</f>
        <v>-9.8039345487097123</v>
      </c>
      <c r="G678" s="21">
        <f>(F678+Systeme!$C$20)/Systeme!$C$17</f>
        <v>0.98039213090258059</v>
      </c>
      <c r="I678" s="8">
        <f>('DGL 4'!$P$7/'DGL 4'!$B$26)*(1-EXP(-'DGL 4'!$B$26*D678)) + ('DGL 4'!$P$8/'DGL 4'!$B$27)*(1-EXP(-'DGL 4'!$B$27*D678))+ ('DGL 4'!$P$9/'DGL 4'!$B$28)*(1-EXP(-'DGL 4'!$B$28*D678))</f>
        <v>9.8039213013364535</v>
      </c>
      <c r="J678" s="21">
        <f>(I678+Systeme!$K$20)/Systeme!$K$17</f>
        <v>9.8039213013364542E-3</v>
      </c>
      <c r="L678" s="8">
        <f t="shared" si="20"/>
        <v>9.8039352357777586E-8</v>
      </c>
      <c r="M678" s="21">
        <f>(L678+Systeme!$S$20)/Systeme!$S$17</f>
        <v>9.8039352357777592E-11</v>
      </c>
      <c r="O678" s="8">
        <f>('DGL 4'!$P$15/'DGL 4'!$B$26)*(1-EXP(-'DGL 4'!$B$26*D678)) + ('DGL 4'!$P$16/'DGL 4'!$B$27)*(1-EXP(-'DGL 4'!$B$27*D678))+ ('DGL 4'!$P$17/'DGL 4'!$B$28)*(1-EXP(-'DGL 4'!$B$28*D678))</f>
        <v>1.3149333906448983E-5</v>
      </c>
      <c r="P678" s="21">
        <f>(O678+Systeme!$AA$20)/Systeme!$AA$17</f>
        <v>1.3149333906448984E-16</v>
      </c>
    </row>
    <row r="679" spans="1:16" x14ac:dyDescent="0.25">
      <c r="A679" s="4">
        <f t="shared" si="21"/>
        <v>677</v>
      </c>
      <c r="D679" s="19">
        <f>A679*0.001 *Systeme!$G$4</f>
        <v>338.5</v>
      </c>
      <c r="F679" s="8">
        <f>('DGL 4'!$P$3/'DGL 4'!$B$26)*(1-EXP(-'DGL 4'!$B$26*D679)) + ('DGL 4'!$P$4/'DGL 4'!$B$27)*(1-EXP(-'DGL 4'!$B$27*D679))+ ('DGL 4'!$P$5/'DGL 4'!$B$28)*(1-EXP(-'DGL 4'!$B$28*D679))</f>
        <v>-9.8039345679333234</v>
      </c>
      <c r="G679" s="21">
        <f>(F679+Systeme!$C$20)/Systeme!$C$17</f>
        <v>0.98039213086413335</v>
      </c>
      <c r="I679" s="8">
        <f>('DGL 4'!$P$7/'DGL 4'!$B$26)*(1-EXP(-'DGL 4'!$B$26*D679)) + ('DGL 4'!$P$8/'DGL 4'!$B$27)*(1-EXP(-'DGL 4'!$B$27*D679))+ ('DGL 4'!$P$9/'DGL 4'!$B$28)*(1-EXP(-'DGL 4'!$B$28*D679))</f>
        <v>9.8039213009519823</v>
      </c>
      <c r="J679" s="21">
        <f>(I679+Systeme!$K$20)/Systeme!$K$17</f>
        <v>9.8039213009519822E-3</v>
      </c>
      <c r="L679" s="8">
        <f t="shared" si="20"/>
        <v>9.8039351891692625E-8</v>
      </c>
      <c r="M679" s="21">
        <f>(L679+Systeme!$S$20)/Systeme!$S$17</f>
        <v>9.8039351891692621E-11</v>
      </c>
      <c r="O679" s="8">
        <f>('DGL 4'!$P$15/'DGL 4'!$B$26)*(1-EXP(-'DGL 4'!$B$26*D679)) + ('DGL 4'!$P$16/'DGL 4'!$B$27)*(1-EXP(-'DGL 4'!$B$27*D679))+ ('DGL 4'!$P$17/'DGL 4'!$B$28)*(1-EXP(-'DGL 4'!$B$28*D679))</f>
        <v>1.3168941989184042E-5</v>
      </c>
      <c r="P679" s="21">
        <f>(O679+Systeme!$AA$20)/Systeme!$AA$17</f>
        <v>1.3168941989184042E-16</v>
      </c>
    </row>
    <row r="680" spans="1:16" x14ac:dyDescent="0.25">
      <c r="A680" s="4">
        <f t="shared" si="21"/>
        <v>678</v>
      </c>
      <c r="D680" s="19">
        <f>A680*0.001 *Systeme!$G$4</f>
        <v>339</v>
      </c>
      <c r="F680" s="8">
        <f>('DGL 4'!$P$3/'DGL 4'!$B$26)*(1-EXP(-'DGL 4'!$B$26*D680)) + ('DGL 4'!$P$4/'DGL 4'!$B$27)*(1-EXP(-'DGL 4'!$B$27*D680))+ ('DGL 4'!$P$5/'DGL 4'!$B$28)*(1-EXP(-'DGL 4'!$B$28*D680))</f>
        <v>-9.8039345871569328</v>
      </c>
      <c r="G680" s="21">
        <f>(F680+Systeme!$C$20)/Systeme!$C$17</f>
        <v>0.9803921308256861</v>
      </c>
      <c r="I680" s="8">
        <f>('DGL 4'!$P$7/'DGL 4'!$B$26)*(1-EXP(-'DGL 4'!$B$26*D680)) + ('DGL 4'!$P$8/'DGL 4'!$B$27)*(1-EXP(-'DGL 4'!$B$27*D680))+ ('DGL 4'!$P$9/'DGL 4'!$B$28)*(1-EXP(-'DGL 4'!$B$28*D680))</f>
        <v>9.8039213005675094</v>
      </c>
      <c r="J680" s="21">
        <f>(I680+Systeme!$K$20)/Systeme!$K$17</f>
        <v>9.8039213005675103E-3</v>
      </c>
      <c r="L680" s="8">
        <f t="shared" si="20"/>
        <v>9.8039351425609358E-8</v>
      </c>
      <c r="M680" s="21">
        <f>(L680+Systeme!$S$20)/Systeme!$S$17</f>
        <v>9.8039351425609355E-11</v>
      </c>
      <c r="O680" s="8">
        <f>('DGL 4'!$P$15/'DGL 4'!$B$26)*(1-EXP(-'DGL 4'!$B$26*D680)) + ('DGL 4'!$P$16/'DGL 4'!$B$27)*(1-EXP(-'DGL 4'!$B$27*D680))+ ('DGL 4'!$P$17/'DGL 4'!$B$28)*(1-EXP(-'DGL 4'!$B$28*D680))</f>
        <v>1.3188550071919099E-5</v>
      </c>
      <c r="P680" s="21">
        <f>(O680+Systeme!$AA$20)/Systeme!$AA$17</f>
        <v>1.3188550071919098E-16</v>
      </c>
    </row>
    <row r="681" spans="1:16" x14ac:dyDescent="0.25">
      <c r="A681" s="4">
        <f t="shared" si="21"/>
        <v>679</v>
      </c>
      <c r="D681" s="19">
        <f>A681*0.001 *Systeme!$G$4</f>
        <v>339.5</v>
      </c>
      <c r="F681" s="8">
        <f>('DGL 4'!$P$3/'DGL 4'!$B$26)*(1-EXP(-'DGL 4'!$B$26*D681)) + ('DGL 4'!$P$4/'DGL 4'!$B$27)*(1-EXP(-'DGL 4'!$B$27*D681))+ ('DGL 4'!$P$5/'DGL 4'!$B$28)*(1-EXP(-'DGL 4'!$B$28*D681))</f>
        <v>-9.8039346063805439</v>
      </c>
      <c r="G681" s="21">
        <f>(F681+Systeme!$C$20)/Systeme!$C$17</f>
        <v>0.98039213078723886</v>
      </c>
      <c r="I681" s="8">
        <f>('DGL 4'!$P$7/'DGL 4'!$B$26)*(1-EXP(-'DGL 4'!$B$26*D681)) + ('DGL 4'!$P$8/'DGL 4'!$B$27)*(1-EXP(-'DGL 4'!$B$27*D681))+ ('DGL 4'!$P$9/'DGL 4'!$B$28)*(1-EXP(-'DGL 4'!$B$28*D681))</f>
        <v>9.8039213001830365</v>
      </c>
      <c r="J681" s="21">
        <f>(I681+Systeme!$K$20)/Systeme!$K$17</f>
        <v>9.8039213001830366E-3</v>
      </c>
      <c r="L681" s="8">
        <f t="shared" si="20"/>
        <v>9.8039352735881236E-8</v>
      </c>
      <c r="M681" s="21">
        <f>(L681+Systeme!$S$20)/Systeme!$S$17</f>
        <v>9.803935273588123E-11</v>
      </c>
      <c r="O681" s="8">
        <f>('DGL 4'!$P$15/'DGL 4'!$B$26)*(1-EXP(-'DGL 4'!$B$26*D681)) + ('DGL 4'!$P$16/'DGL 4'!$B$27)*(1-EXP(-'DGL 4'!$B$27*D681))+ ('DGL 4'!$P$17/'DGL 4'!$B$28)*(1-EXP(-'DGL 4'!$B$28*D681))</f>
        <v>1.3208158154654157E-5</v>
      </c>
      <c r="P681" s="21">
        <f>(O681+Systeme!$AA$20)/Systeme!$AA$17</f>
        <v>1.3208158154654157E-16</v>
      </c>
    </row>
    <row r="682" spans="1:16" x14ac:dyDescent="0.25">
      <c r="A682" s="4">
        <f t="shared" si="21"/>
        <v>680</v>
      </c>
      <c r="D682" s="19">
        <f>A682*0.001 *Systeme!$G$4</f>
        <v>340</v>
      </c>
      <c r="F682" s="8">
        <f>('DGL 4'!$P$3/'DGL 4'!$B$26)*(1-EXP(-'DGL 4'!$B$26*D682)) + ('DGL 4'!$P$4/'DGL 4'!$B$27)*(1-EXP(-'DGL 4'!$B$27*D682))+ ('DGL 4'!$P$5/'DGL 4'!$B$28)*(1-EXP(-'DGL 4'!$B$28*D682))</f>
        <v>-9.8039346256041551</v>
      </c>
      <c r="G682" s="21">
        <f>(F682+Systeme!$C$20)/Systeme!$C$17</f>
        <v>0.98039213074879172</v>
      </c>
      <c r="I682" s="8">
        <f>('DGL 4'!$P$7/'DGL 4'!$B$26)*(1-EXP(-'DGL 4'!$B$26*D682)) + ('DGL 4'!$P$8/'DGL 4'!$B$27)*(1-EXP(-'DGL 4'!$B$27*D682))+ ('DGL 4'!$P$9/'DGL 4'!$B$28)*(1-EXP(-'DGL 4'!$B$28*D682))</f>
        <v>9.8039212997985654</v>
      </c>
      <c r="J682" s="21">
        <f>(I682+Systeme!$K$20)/Systeme!$K$17</f>
        <v>9.8039212997985646E-3</v>
      </c>
      <c r="L682" s="8">
        <f t="shared" si="20"/>
        <v>9.8039352269797968E-8</v>
      </c>
      <c r="M682" s="21">
        <f>(L682+Systeme!$S$20)/Systeme!$S$17</f>
        <v>9.8039352269797965E-11</v>
      </c>
      <c r="O682" s="8">
        <f>('DGL 4'!$P$15/'DGL 4'!$B$26)*(1-EXP(-'DGL 4'!$B$26*D682)) + ('DGL 4'!$P$16/'DGL 4'!$B$27)*(1-EXP(-'DGL 4'!$B$27*D682))+ ('DGL 4'!$P$17/'DGL 4'!$B$28)*(1-EXP(-'DGL 4'!$B$28*D682))</f>
        <v>1.3227766237389214E-5</v>
      </c>
      <c r="P682" s="21">
        <f>(O682+Systeme!$AA$20)/Systeme!$AA$17</f>
        <v>1.3227766237389213E-16</v>
      </c>
    </row>
    <row r="683" spans="1:16" x14ac:dyDescent="0.25">
      <c r="A683" s="4">
        <f t="shared" si="21"/>
        <v>681</v>
      </c>
      <c r="D683" s="19">
        <f>A683*0.001 *Systeme!$G$4</f>
        <v>340.5</v>
      </c>
      <c r="F683" s="8">
        <f>('DGL 4'!$P$3/'DGL 4'!$B$26)*(1-EXP(-'DGL 4'!$B$26*D683)) + ('DGL 4'!$P$4/'DGL 4'!$B$27)*(1-EXP(-'DGL 4'!$B$27*D683))+ ('DGL 4'!$P$5/'DGL 4'!$B$28)*(1-EXP(-'DGL 4'!$B$28*D683))</f>
        <v>-9.8039346448277662</v>
      </c>
      <c r="G683" s="21">
        <f>(F683+Systeme!$C$20)/Systeme!$C$17</f>
        <v>0.98039213071034437</v>
      </c>
      <c r="I683" s="8">
        <f>('DGL 4'!$P$7/'DGL 4'!$B$26)*(1-EXP(-'DGL 4'!$B$26*D683)) + ('DGL 4'!$P$8/'DGL 4'!$B$27)*(1-EXP(-'DGL 4'!$B$27*D683))+ ('DGL 4'!$P$9/'DGL 4'!$B$28)*(1-EXP(-'DGL 4'!$B$28*D683))</f>
        <v>9.8039212994140925</v>
      </c>
      <c r="J683" s="21">
        <f>(I683+Systeme!$K$20)/Systeme!$K$17</f>
        <v>9.8039212994140926E-3</v>
      </c>
      <c r="L683" s="8">
        <f t="shared" si="20"/>
        <v>9.8039353580069846E-8</v>
      </c>
      <c r="M683" s="21">
        <f>(L683+Systeme!$S$20)/Systeme!$S$17</f>
        <v>9.8039353580069852E-11</v>
      </c>
      <c r="O683" s="8">
        <f>('DGL 4'!$P$15/'DGL 4'!$B$26)*(1-EXP(-'DGL 4'!$B$26*D683)) + ('DGL 4'!$P$16/'DGL 4'!$B$27)*(1-EXP(-'DGL 4'!$B$27*D683))+ ('DGL 4'!$P$17/'DGL 4'!$B$28)*(1-EXP(-'DGL 4'!$B$28*D683))</f>
        <v>1.3247374320124273E-5</v>
      </c>
      <c r="P683" s="21">
        <f>(O683+Systeme!$AA$20)/Systeme!$AA$17</f>
        <v>1.3247374320124272E-16</v>
      </c>
    </row>
    <row r="684" spans="1:16" x14ac:dyDescent="0.25">
      <c r="A684" s="4">
        <f t="shared" si="21"/>
        <v>682</v>
      </c>
      <c r="D684" s="19">
        <f>A684*0.001 *Systeme!$G$4</f>
        <v>341</v>
      </c>
      <c r="F684" s="8">
        <f>('DGL 4'!$P$3/'DGL 4'!$B$26)*(1-EXP(-'DGL 4'!$B$26*D684)) + ('DGL 4'!$P$4/'DGL 4'!$B$27)*(1-EXP(-'DGL 4'!$B$27*D684))+ ('DGL 4'!$P$5/'DGL 4'!$B$28)*(1-EXP(-'DGL 4'!$B$28*D684))</f>
        <v>-9.8039346640513756</v>
      </c>
      <c r="G684" s="21">
        <f>(F684+Systeme!$C$20)/Systeme!$C$17</f>
        <v>0.98039213067189723</v>
      </c>
      <c r="I684" s="8">
        <f>('DGL 4'!$P$7/'DGL 4'!$B$26)*(1-EXP(-'DGL 4'!$B$26*D684)) + ('DGL 4'!$P$8/'DGL 4'!$B$27)*(1-EXP(-'DGL 4'!$B$27*D684))+ ('DGL 4'!$P$9/'DGL 4'!$B$28)*(1-EXP(-'DGL 4'!$B$28*D684))</f>
        <v>9.8039212990296196</v>
      </c>
      <c r="J684" s="21">
        <f>(I684+Systeme!$K$20)/Systeme!$K$17</f>
        <v>9.8039212990296189E-3</v>
      </c>
      <c r="L684" s="8">
        <f t="shared" si="20"/>
        <v>9.8039353113984885E-8</v>
      </c>
      <c r="M684" s="21">
        <f>(L684+Systeme!$S$20)/Systeme!$S$17</f>
        <v>9.8039353113984881E-11</v>
      </c>
      <c r="O684" s="8">
        <f>('DGL 4'!$P$15/'DGL 4'!$B$26)*(1-EXP(-'DGL 4'!$B$26*D684)) + ('DGL 4'!$P$16/'DGL 4'!$B$27)*(1-EXP(-'DGL 4'!$B$27*D684))+ ('DGL 4'!$P$17/'DGL 4'!$B$28)*(1-EXP(-'DGL 4'!$B$28*D684))</f>
        <v>1.3266982402859332E-5</v>
      </c>
      <c r="P684" s="21">
        <f>(O684+Systeme!$AA$20)/Systeme!$AA$17</f>
        <v>1.3266982402859331E-16</v>
      </c>
    </row>
    <row r="685" spans="1:16" x14ac:dyDescent="0.25">
      <c r="A685" s="4">
        <f t="shared" si="21"/>
        <v>683</v>
      </c>
      <c r="D685" s="19">
        <f>A685*0.001 *Systeme!$G$4</f>
        <v>341.5</v>
      </c>
      <c r="F685" s="8">
        <f>('DGL 4'!$P$3/'DGL 4'!$B$26)*(1-EXP(-'DGL 4'!$B$26*D685)) + ('DGL 4'!$P$4/'DGL 4'!$B$27)*(1-EXP(-'DGL 4'!$B$27*D685))+ ('DGL 4'!$P$5/'DGL 4'!$B$28)*(1-EXP(-'DGL 4'!$B$28*D685))</f>
        <v>-9.8039346832749867</v>
      </c>
      <c r="G685" s="21">
        <f>(F685+Systeme!$C$20)/Systeme!$C$17</f>
        <v>0.9803921306334501</v>
      </c>
      <c r="I685" s="8">
        <f>('DGL 4'!$P$7/'DGL 4'!$B$26)*(1-EXP(-'DGL 4'!$B$26*D685)) + ('DGL 4'!$P$8/'DGL 4'!$B$27)*(1-EXP(-'DGL 4'!$B$27*D685))+ ('DGL 4'!$P$9/'DGL 4'!$B$28)*(1-EXP(-'DGL 4'!$B$28*D685))</f>
        <v>9.8039212986451485</v>
      </c>
      <c r="J685" s="21">
        <f>(I685+Systeme!$K$20)/Systeme!$K$17</f>
        <v>9.8039212986451487E-3</v>
      </c>
      <c r="L685" s="8">
        <f t="shared" si="20"/>
        <v>9.8039352647901618E-8</v>
      </c>
      <c r="M685" s="21">
        <f>(L685+Systeme!$S$20)/Systeme!$S$17</f>
        <v>9.8039352647901615E-11</v>
      </c>
      <c r="O685" s="8">
        <f>('DGL 4'!$P$15/'DGL 4'!$B$26)*(1-EXP(-'DGL 4'!$B$26*D685)) + ('DGL 4'!$P$16/'DGL 4'!$B$27)*(1-EXP(-'DGL 4'!$B$27*D685))+ ('DGL 4'!$P$17/'DGL 4'!$B$28)*(1-EXP(-'DGL 4'!$B$28*D685))</f>
        <v>1.3286590485594389E-5</v>
      </c>
      <c r="P685" s="21">
        <f>(O685+Systeme!$AA$20)/Systeme!$AA$17</f>
        <v>1.3286590485594389E-16</v>
      </c>
    </row>
    <row r="686" spans="1:16" x14ac:dyDescent="0.25">
      <c r="A686" s="4">
        <f t="shared" si="21"/>
        <v>684</v>
      </c>
      <c r="D686" s="19">
        <f>A686*0.001 *Systeme!$G$4</f>
        <v>342</v>
      </c>
      <c r="F686" s="8">
        <f>('DGL 4'!$P$3/'DGL 4'!$B$26)*(1-EXP(-'DGL 4'!$B$26*D686)) + ('DGL 4'!$P$4/'DGL 4'!$B$27)*(1-EXP(-'DGL 4'!$B$27*D686))+ ('DGL 4'!$P$5/'DGL 4'!$B$28)*(1-EXP(-'DGL 4'!$B$28*D686))</f>
        <v>-9.8039347024985979</v>
      </c>
      <c r="G686" s="21">
        <f>(F686+Systeme!$C$20)/Systeme!$C$17</f>
        <v>0.98039213059500274</v>
      </c>
      <c r="I686" s="8">
        <f>('DGL 4'!$P$7/'DGL 4'!$B$26)*(1-EXP(-'DGL 4'!$B$26*D686)) + ('DGL 4'!$P$8/'DGL 4'!$B$27)*(1-EXP(-'DGL 4'!$B$27*D686))+ ('DGL 4'!$P$9/'DGL 4'!$B$28)*(1-EXP(-'DGL 4'!$B$28*D686))</f>
        <v>9.8039212982606756</v>
      </c>
      <c r="J686" s="21">
        <f>(I686+Systeme!$K$20)/Systeme!$K$17</f>
        <v>9.803921298260675E-3</v>
      </c>
      <c r="L686" s="8">
        <f t="shared" si="20"/>
        <v>9.8039353958173495E-8</v>
      </c>
      <c r="M686" s="21">
        <f>(L686+Systeme!$S$20)/Systeme!$S$17</f>
        <v>9.803935395817349E-11</v>
      </c>
      <c r="O686" s="8">
        <f>('DGL 4'!$P$15/'DGL 4'!$B$26)*(1-EXP(-'DGL 4'!$B$26*D686)) + ('DGL 4'!$P$16/'DGL 4'!$B$27)*(1-EXP(-'DGL 4'!$B$27*D686))+ ('DGL 4'!$P$17/'DGL 4'!$B$28)*(1-EXP(-'DGL 4'!$B$28*D686))</f>
        <v>1.3306198568329447E-5</v>
      </c>
      <c r="P686" s="21">
        <f>(O686+Systeme!$AA$20)/Systeme!$AA$17</f>
        <v>1.3306198568329448E-16</v>
      </c>
    </row>
    <row r="687" spans="1:16" x14ac:dyDescent="0.25">
      <c r="A687" s="4">
        <f t="shared" si="21"/>
        <v>685</v>
      </c>
      <c r="D687" s="19">
        <f>A687*0.001 *Systeme!$G$4</f>
        <v>342.5</v>
      </c>
      <c r="F687" s="8">
        <f>('DGL 4'!$P$3/'DGL 4'!$B$26)*(1-EXP(-'DGL 4'!$B$26*D687)) + ('DGL 4'!$P$4/'DGL 4'!$B$27)*(1-EXP(-'DGL 4'!$B$27*D687))+ ('DGL 4'!$P$5/'DGL 4'!$B$28)*(1-EXP(-'DGL 4'!$B$28*D687))</f>
        <v>-9.803934721722209</v>
      </c>
      <c r="G687" s="21">
        <f>(F687+Systeme!$C$20)/Systeme!$C$17</f>
        <v>0.98039213055655561</v>
      </c>
      <c r="I687" s="8">
        <f>('DGL 4'!$P$7/'DGL 4'!$B$26)*(1-EXP(-'DGL 4'!$B$26*D687)) + ('DGL 4'!$P$8/'DGL 4'!$B$27)*(1-EXP(-'DGL 4'!$B$27*D687))+ ('DGL 4'!$P$9/'DGL 4'!$B$28)*(1-EXP(-'DGL 4'!$B$28*D687))</f>
        <v>9.8039212978762045</v>
      </c>
      <c r="J687" s="21">
        <f>(I687+Systeme!$K$20)/Systeme!$K$17</f>
        <v>9.8039212978762048E-3</v>
      </c>
      <c r="L687" s="8">
        <f t="shared" si="20"/>
        <v>9.8039353492088534E-8</v>
      </c>
      <c r="M687" s="21">
        <f>(L687+Systeme!$S$20)/Systeme!$S$17</f>
        <v>9.8039353492088531E-11</v>
      </c>
      <c r="O687" s="8">
        <f>('DGL 4'!$P$15/'DGL 4'!$B$26)*(1-EXP(-'DGL 4'!$B$26*D687)) + ('DGL 4'!$P$16/'DGL 4'!$B$27)*(1-EXP(-'DGL 4'!$B$27*D687))+ ('DGL 4'!$P$17/'DGL 4'!$B$28)*(1-EXP(-'DGL 4'!$B$28*D687))</f>
        <v>1.3325806651064506E-5</v>
      </c>
      <c r="P687" s="21">
        <f>(O687+Systeme!$AA$20)/Systeme!$AA$17</f>
        <v>1.3325806651064506E-16</v>
      </c>
    </row>
    <row r="688" spans="1:16" x14ac:dyDescent="0.25">
      <c r="A688" s="4">
        <f t="shared" si="21"/>
        <v>686</v>
      </c>
      <c r="D688" s="19">
        <f>A688*0.001 *Systeme!$G$4</f>
        <v>343</v>
      </c>
      <c r="F688" s="8">
        <f>('DGL 4'!$P$3/'DGL 4'!$B$26)*(1-EXP(-'DGL 4'!$B$26*D688)) + ('DGL 4'!$P$4/'DGL 4'!$B$27)*(1-EXP(-'DGL 4'!$B$27*D688))+ ('DGL 4'!$P$5/'DGL 4'!$B$28)*(1-EXP(-'DGL 4'!$B$28*D688))</f>
        <v>-9.8039347409458184</v>
      </c>
      <c r="G688" s="21">
        <f>(F688+Systeme!$C$20)/Systeme!$C$17</f>
        <v>0.98039213051810836</v>
      </c>
      <c r="I688" s="8">
        <f>('DGL 4'!$P$7/'DGL 4'!$B$26)*(1-EXP(-'DGL 4'!$B$26*D688)) + ('DGL 4'!$P$8/'DGL 4'!$B$27)*(1-EXP(-'DGL 4'!$B$27*D688))+ ('DGL 4'!$P$9/'DGL 4'!$B$28)*(1-EXP(-'DGL 4'!$B$28*D688))</f>
        <v>9.8039212974917316</v>
      </c>
      <c r="J688" s="21">
        <f>(I688+Systeme!$K$20)/Systeme!$K$17</f>
        <v>9.8039212974917311E-3</v>
      </c>
      <c r="L688" s="8">
        <f t="shared" si="20"/>
        <v>9.8039353026005267E-8</v>
      </c>
      <c r="M688" s="21">
        <f>(L688+Systeme!$S$20)/Systeme!$S$17</f>
        <v>9.8039353026005266E-11</v>
      </c>
      <c r="O688" s="8">
        <f>('DGL 4'!$P$15/'DGL 4'!$B$26)*(1-EXP(-'DGL 4'!$B$26*D688)) + ('DGL 4'!$P$16/'DGL 4'!$B$27)*(1-EXP(-'DGL 4'!$B$27*D688))+ ('DGL 4'!$P$17/'DGL 4'!$B$28)*(1-EXP(-'DGL 4'!$B$28*D688))</f>
        <v>1.3345414733799563E-5</v>
      </c>
      <c r="P688" s="21">
        <f>(O688+Systeme!$AA$20)/Systeme!$AA$17</f>
        <v>1.3345414733799563E-16</v>
      </c>
    </row>
    <row r="689" spans="1:16" x14ac:dyDescent="0.25">
      <c r="A689" s="4">
        <f t="shared" si="21"/>
        <v>687</v>
      </c>
      <c r="D689" s="19">
        <f>A689*0.001 *Systeme!$G$4</f>
        <v>343.5</v>
      </c>
      <c r="F689" s="8">
        <f>('DGL 4'!$P$3/'DGL 4'!$B$26)*(1-EXP(-'DGL 4'!$B$26*D689)) + ('DGL 4'!$P$4/'DGL 4'!$B$27)*(1-EXP(-'DGL 4'!$B$27*D689))+ ('DGL 4'!$P$5/'DGL 4'!$B$28)*(1-EXP(-'DGL 4'!$B$28*D689))</f>
        <v>-9.8039347601694296</v>
      </c>
      <c r="G689" s="21">
        <f>(F689+Systeme!$C$20)/Systeme!$C$17</f>
        <v>0.98039213047966112</v>
      </c>
      <c r="I689" s="8">
        <f>('DGL 4'!$P$7/'DGL 4'!$B$26)*(1-EXP(-'DGL 4'!$B$26*D689)) + ('DGL 4'!$P$8/'DGL 4'!$B$27)*(1-EXP(-'DGL 4'!$B$27*D689))+ ('DGL 4'!$P$9/'DGL 4'!$B$28)*(1-EXP(-'DGL 4'!$B$28*D689))</f>
        <v>9.8039212971072587</v>
      </c>
      <c r="J689" s="21">
        <f>(I689+Systeme!$K$20)/Systeme!$K$17</f>
        <v>9.8039212971072591E-3</v>
      </c>
      <c r="L689" s="8">
        <f t="shared" si="20"/>
        <v>9.8039354336277145E-8</v>
      </c>
      <c r="M689" s="21">
        <f>(L689+Systeme!$S$20)/Systeme!$S$17</f>
        <v>9.803935433627714E-11</v>
      </c>
      <c r="O689" s="8">
        <f>('DGL 4'!$P$15/'DGL 4'!$B$26)*(1-EXP(-'DGL 4'!$B$26*D689)) + ('DGL 4'!$P$16/'DGL 4'!$B$27)*(1-EXP(-'DGL 4'!$B$27*D689))+ ('DGL 4'!$P$17/'DGL 4'!$B$28)*(1-EXP(-'DGL 4'!$B$28*D689))</f>
        <v>1.3365022816534621E-5</v>
      </c>
      <c r="P689" s="21">
        <f>(O689+Systeme!$AA$20)/Systeme!$AA$17</f>
        <v>1.3365022816534621E-16</v>
      </c>
    </row>
    <row r="690" spans="1:16" x14ac:dyDescent="0.25">
      <c r="A690" s="4">
        <f t="shared" si="21"/>
        <v>688</v>
      </c>
      <c r="D690" s="19">
        <f>A690*0.001 *Systeme!$G$4</f>
        <v>344</v>
      </c>
      <c r="F690" s="8">
        <f>('DGL 4'!$P$3/'DGL 4'!$B$26)*(1-EXP(-'DGL 4'!$B$26*D690)) + ('DGL 4'!$P$4/'DGL 4'!$B$27)*(1-EXP(-'DGL 4'!$B$27*D690))+ ('DGL 4'!$P$5/'DGL 4'!$B$28)*(1-EXP(-'DGL 4'!$B$28*D690))</f>
        <v>-9.8039347793930407</v>
      </c>
      <c r="G690" s="21">
        <f>(F690+Systeme!$C$20)/Systeme!$C$17</f>
        <v>0.98039213044121387</v>
      </c>
      <c r="I690" s="8">
        <f>('DGL 4'!$P$7/'DGL 4'!$B$26)*(1-EXP(-'DGL 4'!$B$26*D690)) + ('DGL 4'!$P$8/'DGL 4'!$B$27)*(1-EXP(-'DGL 4'!$B$27*D690))+ ('DGL 4'!$P$9/'DGL 4'!$B$28)*(1-EXP(-'DGL 4'!$B$28*D690))</f>
        <v>9.8039212967227876</v>
      </c>
      <c r="J690" s="21">
        <f>(I690+Systeme!$K$20)/Systeme!$K$17</f>
        <v>9.8039212967227871E-3</v>
      </c>
      <c r="L690" s="8">
        <f t="shared" si="20"/>
        <v>9.8039353870192183E-8</v>
      </c>
      <c r="M690" s="21">
        <f>(L690+Systeme!$S$20)/Systeme!$S$17</f>
        <v>9.8039353870192182E-11</v>
      </c>
      <c r="O690" s="8">
        <f>('DGL 4'!$P$15/'DGL 4'!$B$26)*(1-EXP(-'DGL 4'!$B$26*D690)) + ('DGL 4'!$P$16/'DGL 4'!$B$27)*(1-EXP(-'DGL 4'!$B$27*D690))+ ('DGL 4'!$P$17/'DGL 4'!$B$28)*(1-EXP(-'DGL 4'!$B$28*D690))</f>
        <v>1.338463089926968E-5</v>
      </c>
      <c r="P690" s="21">
        <f>(O690+Systeme!$AA$20)/Systeme!$AA$17</f>
        <v>1.338463089926968E-16</v>
      </c>
    </row>
    <row r="691" spans="1:16" x14ac:dyDescent="0.25">
      <c r="A691" s="4">
        <f t="shared" si="21"/>
        <v>689</v>
      </c>
      <c r="D691" s="19">
        <f>A691*0.001 *Systeme!$G$4</f>
        <v>344.5</v>
      </c>
      <c r="F691" s="8">
        <f>('DGL 4'!$P$3/'DGL 4'!$B$26)*(1-EXP(-'DGL 4'!$B$26*D691)) + ('DGL 4'!$P$4/'DGL 4'!$B$27)*(1-EXP(-'DGL 4'!$B$27*D691))+ ('DGL 4'!$P$5/'DGL 4'!$B$28)*(1-EXP(-'DGL 4'!$B$28*D691))</f>
        <v>-9.8039347986166518</v>
      </c>
      <c r="G691" s="21">
        <f>(F691+Systeme!$C$20)/Systeme!$C$17</f>
        <v>0.98039213040276674</v>
      </c>
      <c r="I691" s="8">
        <f>('DGL 4'!$P$7/'DGL 4'!$B$26)*(1-EXP(-'DGL 4'!$B$26*D691)) + ('DGL 4'!$P$8/'DGL 4'!$B$27)*(1-EXP(-'DGL 4'!$B$27*D691))+ ('DGL 4'!$P$9/'DGL 4'!$B$28)*(1-EXP(-'DGL 4'!$B$28*D691))</f>
        <v>9.8039212963383147</v>
      </c>
      <c r="J691" s="21">
        <f>(I691+Systeme!$K$20)/Systeme!$K$17</f>
        <v>9.8039212963383152E-3</v>
      </c>
      <c r="L691" s="8">
        <f t="shared" si="20"/>
        <v>9.8039355180465755E-8</v>
      </c>
      <c r="M691" s="21">
        <f>(L691+Systeme!$S$20)/Systeme!$S$17</f>
        <v>9.8039355180465749E-11</v>
      </c>
      <c r="O691" s="8">
        <f>('DGL 4'!$P$15/'DGL 4'!$B$26)*(1-EXP(-'DGL 4'!$B$26*D691)) + ('DGL 4'!$P$16/'DGL 4'!$B$27)*(1-EXP(-'DGL 4'!$B$27*D691))+ ('DGL 4'!$P$17/'DGL 4'!$B$28)*(1-EXP(-'DGL 4'!$B$28*D691))</f>
        <v>1.3404238982004737E-5</v>
      </c>
      <c r="P691" s="21">
        <f>(O691+Systeme!$AA$20)/Systeme!$AA$17</f>
        <v>1.3404238982004736E-16</v>
      </c>
    </row>
    <row r="692" spans="1:16" x14ac:dyDescent="0.25">
      <c r="A692" s="4">
        <f t="shared" si="21"/>
        <v>690</v>
      </c>
      <c r="D692" s="19">
        <f>A692*0.001 *Systeme!$G$4</f>
        <v>345.00000000000006</v>
      </c>
      <c r="F692" s="8">
        <f>('DGL 4'!$P$3/'DGL 4'!$B$26)*(1-EXP(-'DGL 4'!$B$26*D692)) + ('DGL 4'!$P$4/'DGL 4'!$B$27)*(1-EXP(-'DGL 4'!$B$27*D692))+ ('DGL 4'!$P$5/'DGL 4'!$B$28)*(1-EXP(-'DGL 4'!$B$28*D692))</f>
        <v>-9.8039348178402612</v>
      </c>
      <c r="G692" s="21">
        <f>(F692+Systeme!$C$20)/Systeme!$C$17</f>
        <v>0.98039213036431938</v>
      </c>
      <c r="I692" s="8">
        <f>('DGL 4'!$P$7/'DGL 4'!$B$26)*(1-EXP(-'DGL 4'!$B$26*D692)) + ('DGL 4'!$P$8/'DGL 4'!$B$27)*(1-EXP(-'DGL 4'!$B$27*D692))+ ('DGL 4'!$P$9/'DGL 4'!$B$28)*(1-EXP(-'DGL 4'!$B$28*D692))</f>
        <v>9.8039212959538435</v>
      </c>
      <c r="J692" s="21">
        <f>(I692+Systeme!$K$20)/Systeme!$K$17</f>
        <v>9.8039212959538432E-3</v>
      </c>
      <c r="L692" s="8">
        <f t="shared" si="20"/>
        <v>9.8039352938023954E-8</v>
      </c>
      <c r="M692" s="21">
        <f>(L692+Systeme!$S$20)/Systeme!$S$17</f>
        <v>9.8039352938023957E-11</v>
      </c>
      <c r="O692" s="8">
        <f>('DGL 4'!$P$15/'DGL 4'!$B$26)*(1-EXP(-'DGL 4'!$B$26*D692)) + ('DGL 4'!$P$16/'DGL 4'!$B$27)*(1-EXP(-'DGL 4'!$B$27*D692))+ ('DGL 4'!$P$17/'DGL 4'!$B$28)*(1-EXP(-'DGL 4'!$B$28*D692))</f>
        <v>1.3423847064739796E-5</v>
      </c>
      <c r="P692" s="21">
        <f>(O692+Systeme!$AA$20)/Systeme!$AA$17</f>
        <v>1.3423847064739795E-16</v>
      </c>
    </row>
    <row r="693" spans="1:16" x14ac:dyDescent="0.25">
      <c r="A693" s="4">
        <f t="shared" si="21"/>
        <v>691</v>
      </c>
      <c r="D693" s="19">
        <f>A693*0.001 *Systeme!$G$4</f>
        <v>345.50000000000006</v>
      </c>
      <c r="F693" s="8">
        <f>('DGL 4'!$P$3/'DGL 4'!$B$26)*(1-EXP(-'DGL 4'!$B$26*D693)) + ('DGL 4'!$P$4/'DGL 4'!$B$27)*(1-EXP(-'DGL 4'!$B$27*D693))+ ('DGL 4'!$P$5/'DGL 4'!$B$28)*(1-EXP(-'DGL 4'!$B$28*D693))</f>
        <v>-9.8039348370638724</v>
      </c>
      <c r="G693" s="21">
        <f>(F693+Systeme!$C$20)/Systeme!$C$17</f>
        <v>0.98039213032587225</v>
      </c>
      <c r="I693" s="8">
        <f>('DGL 4'!$P$7/'DGL 4'!$B$26)*(1-EXP(-'DGL 4'!$B$26*D693)) + ('DGL 4'!$P$8/'DGL 4'!$B$27)*(1-EXP(-'DGL 4'!$B$27*D693))+ ('DGL 4'!$P$9/'DGL 4'!$B$28)*(1-EXP(-'DGL 4'!$B$28*D693))</f>
        <v>9.8039212955693706</v>
      </c>
      <c r="J693" s="21">
        <f>(I693+Systeme!$K$20)/Systeme!$K$17</f>
        <v>9.8039212955693712E-3</v>
      </c>
      <c r="L693" s="8">
        <f t="shared" si="20"/>
        <v>9.8039354248297527E-8</v>
      </c>
      <c r="M693" s="21">
        <f>(L693+Systeme!$S$20)/Systeme!$S$17</f>
        <v>9.8039354248297525E-11</v>
      </c>
      <c r="O693" s="8">
        <f>('DGL 4'!$P$15/'DGL 4'!$B$26)*(1-EXP(-'DGL 4'!$B$26*D693)) + ('DGL 4'!$P$16/'DGL 4'!$B$27)*(1-EXP(-'DGL 4'!$B$27*D693))+ ('DGL 4'!$P$17/'DGL 4'!$B$28)*(1-EXP(-'DGL 4'!$B$28*D693))</f>
        <v>1.3443455147474853E-5</v>
      </c>
      <c r="P693" s="21">
        <f>(O693+Systeme!$AA$20)/Systeme!$AA$17</f>
        <v>1.3443455147474853E-16</v>
      </c>
    </row>
    <row r="694" spans="1:16" x14ac:dyDescent="0.25">
      <c r="A694" s="4">
        <f t="shared" si="21"/>
        <v>692</v>
      </c>
      <c r="D694" s="19">
        <f>A694*0.001 *Systeme!$G$4</f>
        <v>346.00000000000006</v>
      </c>
      <c r="F694" s="8">
        <f>('DGL 4'!$P$3/'DGL 4'!$B$26)*(1-EXP(-'DGL 4'!$B$26*D694)) + ('DGL 4'!$P$4/'DGL 4'!$B$27)*(1-EXP(-'DGL 4'!$B$27*D694))+ ('DGL 4'!$P$5/'DGL 4'!$B$28)*(1-EXP(-'DGL 4'!$B$28*D694))</f>
        <v>-9.8039348562874835</v>
      </c>
      <c r="G694" s="21">
        <f>(F694+Systeme!$C$20)/Systeme!$C$17</f>
        <v>0.98039213028742511</v>
      </c>
      <c r="I694" s="8">
        <f>('DGL 4'!$P$7/'DGL 4'!$B$26)*(1-EXP(-'DGL 4'!$B$26*D694)) + ('DGL 4'!$P$8/'DGL 4'!$B$27)*(1-EXP(-'DGL 4'!$B$27*D694))+ ('DGL 4'!$P$9/'DGL 4'!$B$28)*(1-EXP(-'DGL 4'!$B$28*D694))</f>
        <v>9.8039212951848977</v>
      </c>
      <c r="J694" s="21">
        <f>(I694+Systeme!$K$20)/Systeme!$K$17</f>
        <v>9.8039212951848975E-3</v>
      </c>
      <c r="L694" s="8">
        <f t="shared" si="20"/>
        <v>9.8039355558569405E-8</v>
      </c>
      <c r="M694" s="21">
        <f>(L694+Systeme!$S$20)/Systeme!$S$17</f>
        <v>9.80393555585694E-11</v>
      </c>
      <c r="O694" s="8">
        <f>('DGL 4'!$P$15/'DGL 4'!$B$26)*(1-EXP(-'DGL 4'!$B$26*D694)) + ('DGL 4'!$P$16/'DGL 4'!$B$27)*(1-EXP(-'DGL 4'!$B$27*D694))+ ('DGL 4'!$P$17/'DGL 4'!$B$28)*(1-EXP(-'DGL 4'!$B$28*D694))</f>
        <v>1.3463063230209911E-5</v>
      </c>
      <c r="P694" s="21">
        <f>(O694+Systeme!$AA$20)/Systeme!$AA$17</f>
        <v>1.3463063230209912E-16</v>
      </c>
    </row>
    <row r="695" spans="1:16" x14ac:dyDescent="0.25">
      <c r="A695" s="4">
        <f t="shared" si="21"/>
        <v>693</v>
      </c>
      <c r="D695" s="19">
        <f>A695*0.001 *Systeme!$G$4</f>
        <v>346.50000000000006</v>
      </c>
      <c r="F695" s="8">
        <f>('DGL 4'!$P$3/'DGL 4'!$B$26)*(1-EXP(-'DGL 4'!$B$26*D695)) + ('DGL 4'!$P$4/'DGL 4'!$B$27)*(1-EXP(-'DGL 4'!$B$27*D695))+ ('DGL 4'!$P$5/'DGL 4'!$B$28)*(1-EXP(-'DGL 4'!$B$28*D695))</f>
        <v>-9.8039348755110947</v>
      </c>
      <c r="G695" s="21">
        <f>(F695+Systeme!$C$20)/Systeme!$C$17</f>
        <v>0.98039213024897776</v>
      </c>
      <c r="I695" s="8">
        <f>('DGL 4'!$P$7/'DGL 4'!$B$26)*(1-EXP(-'DGL 4'!$B$26*D695)) + ('DGL 4'!$P$8/'DGL 4'!$B$27)*(1-EXP(-'DGL 4'!$B$27*D695))+ ('DGL 4'!$P$9/'DGL 4'!$B$28)*(1-EXP(-'DGL 4'!$B$28*D695))</f>
        <v>9.8039212948004266</v>
      </c>
      <c r="J695" s="21">
        <f>(I695+Systeme!$K$20)/Systeme!$K$17</f>
        <v>9.8039212948004273E-3</v>
      </c>
      <c r="L695" s="8">
        <f t="shared" si="20"/>
        <v>9.8039355092484443E-8</v>
      </c>
      <c r="M695" s="21">
        <f>(L695+Systeme!$S$20)/Systeme!$S$17</f>
        <v>9.8039355092484441E-11</v>
      </c>
      <c r="O695" s="8">
        <f>('DGL 4'!$P$15/'DGL 4'!$B$26)*(1-EXP(-'DGL 4'!$B$26*D695)) + ('DGL 4'!$P$16/'DGL 4'!$B$27)*(1-EXP(-'DGL 4'!$B$27*D695))+ ('DGL 4'!$P$17/'DGL 4'!$B$28)*(1-EXP(-'DGL 4'!$B$28*D695))</f>
        <v>1.348267131294497E-5</v>
      </c>
      <c r="P695" s="21">
        <f>(O695+Systeme!$AA$20)/Systeme!$AA$17</f>
        <v>1.3482671312944971E-16</v>
      </c>
    </row>
    <row r="696" spans="1:16" x14ac:dyDescent="0.25">
      <c r="A696" s="4">
        <f t="shared" si="21"/>
        <v>694</v>
      </c>
      <c r="D696" s="19">
        <f>A696*0.001 *Systeme!$G$4</f>
        <v>347.00000000000006</v>
      </c>
      <c r="F696" s="8">
        <f>('DGL 4'!$P$3/'DGL 4'!$B$26)*(1-EXP(-'DGL 4'!$B$26*D696)) + ('DGL 4'!$P$4/'DGL 4'!$B$27)*(1-EXP(-'DGL 4'!$B$27*D696))+ ('DGL 4'!$P$5/'DGL 4'!$B$28)*(1-EXP(-'DGL 4'!$B$28*D696))</f>
        <v>-9.8039348947347058</v>
      </c>
      <c r="G696" s="21">
        <f>(F696+Systeme!$C$20)/Systeme!$C$17</f>
        <v>0.98039213021053062</v>
      </c>
      <c r="I696" s="8">
        <f>('DGL 4'!$P$7/'DGL 4'!$B$26)*(1-EXP(-'DGL 4'!$B$26*D696)) + ('DGL 4'!$P$8/'DGL 4'!$B$27)*(1-EXP(-'DGL 4'!$B$27*D696))+ ('DGL 4'!$P$9/'DGL 4'!$B$28)*(1-EXP(-'DGL 4'!$B$28*D696))</f>
        <v>9.8039212944159537</v>
      </c>
      <c r="J696" s="21">
        <f>(I696+Systeme!$K$20)/Systeme!$K$17</f>
        <v>9.8039212944159536E-3</v>
      </c>
      <c r="L696" s="8">
        <f t="shared" si="20"/>
        <v>9.8039356402758015E-8</v>
      </c>
      <c r="M696" s="21">
        <f>(L696+Systeme!$S$20)/Systeme!$S$17</f>
        <v>9.8039356402758009E-11</v>
      </c>
      <c r="O696" s="8">
        <f>('DGL 4'!$P$15/'DGL 4'!$B$26)*(1-EXP(-'DGL 4'!$B$26*D696)) + ('DGL 4'!$P$16/'DGL 4'!$B$27)*(1-EXP(-'DGL 4'!$B$27*D696))+ ('DGL 4'!$P$17/'DGL 4'!$B$28)*(1-EXP(-'DGL 4'!$B$28*D696))</f>
        <v>1.3502279395680027E-5</v>
      </c>
      <c r="P696" s="21">
        <f>(O696+Systeme!$AA$20)/Systeme!$AA$17</f>
        <v>1.3502279395680027E-16</v>
      </c>
    </row>
    <row r="697" spans="1:16" x14ac:dyDescent="0.25">
      <c r="A697" s="4">
        <f t="shared" si="21"/>
        <v>695</v>
      </c>
      <c r="D697" s="19">
        <f>A697*0.001 *Systeme!$G$4</f>
        <v>347.50000000000006</v>
      </c>
      <c r="F697" s="8">
        <f>('DGL 4'!$P$3/'DGL 4'!$B$26)*(1-EXP(-'DGL 4'!$B$26*D697)) + ('DGL 4'!$P$4/'DGL 4'!$B$27)*(1-EXP(-'DGL 4'!$B$27*D697))+ ('DGL 4'!$P$5/'DGL 4'!$B$28)*(1-EXP(-'DGL 4'!$B$28*D697))</f>
        <v>-9.8039349139583152</v>
      </c>
      <c r="G697" s="21">
        <f>(F697+Systeme!$C$20)/Systeme!$C$17</f>
        <v>0.98039213017208338</v>
      </c>
      <c r="I697" s="8">
        <f>('DGL 4'!$P$7/'DGL 4'!$B$26)*(1-EXP(-'DGL 4'!$B$26*D697)) + ('DGL 4'!$P$8/'DGL 4'!$B$27)*(1-EXP(-'DGL 4'!$B$27*D697))+ ('DGL 4'!$P$9/'DGL 4'!$B$28)*(1-EXP(-'DGL 4'!$B$28*D697))</f>
        <v>9.8039212940314808</v>
      </c>
      <c r="J697" s="21">
        <f>(I697+Systeme!$K$20)/Systeme!$K$17</f>
        <v>9.8039212940314816E-3</v>
      </c>
      <c r="L697" s="8">
        <f t="shared" si="20"/>
        <v>9.8039355936673054E-8</v>
      </c>
      <c r="M697" s="21">
        <f>(L697+Systeme!$S$20)/Systeme!$S$17</f>
        <v>9.803935593667305E-11</v>
      </c>
      <c r="O697" s="8">
        <f>('DGL 4'!$P$15/'DGL 4'!$B$26)*(1-EXP(-'DGL 4'!$B$26*D697)) + ('DGL 4'!$P$16/'DGL 4'!$B$27)*(1-EXP(-'DGL 4'!$B$27*D697))+ ('DGL 4'!$P$17/'DGL 4'!$B$28)*(1-EXP(-'DGL 4'!$B$28*D697))</f>
        <v>1.3521887478415086E-5</v>
      </c>
      <c r="P697" s="21">
        <f>(O697+Systeme!$AA$20)/Systeme!$AA$17</f>
        <v>1.3521887478415086E-16</v>
      </c>
    </row>
    <row r="698" spans="1:16" x14ac:dyDescent="0.25">
      <c r="A698" s="4">
        <f t="shared" si="21"/>
        <v>696</v>
      </c>
      <c r="D698" s="19">
        <f>A698*0.001 *Systeme!$G$4</f>
        <v>348.00000000000006</v>
      </c>
      <c r="F698" s="8">
        <f>('DGL 4'!$P$3/'DGL 4'!$B$26)*(1-EXP(-'DGL 4'!$B$26*D698)) + ('DGL 4'!$P$4/'DGL 4'!$B$27)*(1-EXP(-'DGL 4'!$B$27*D698))+ ('DGL 4'!$P$5/'DGL 4'!$B$28)*(1-EXP(-'DGL 4'!$B$28*D698))</f>
        <v>-9.8039349331819263</v>
      </c>
      <c r="G698" s="21">
        <f>(F698+Systeme!$C$20)/Systeme!$C$17</f>
        <v>0.98039213013363613</v>
      </c>
      <c r="I698" s="8">
        <f>('DGL 4'!$P$7/'DGL 4'!$B$26)*(1-EXP(-'DGL 4'!$B$26*D698)) + ('DGL 4'!$P$8/'DGL 4'!$B$27)*(1-EXP(-'DGL 4'!$B$27*D698))+ ('DGL 4'!$P$9/'DGL 4'!$B$28)*(1-EXP(-'DGL 4'!$B$28*D698))</f>
        <v>9.8039212936470097</v>
      </c>
      <c r="J698" s="21">
        <f>(I698+Systeme!$K$20)/Systeme!$K$17</f>
        <v>9.8039212936470096E-3</v>
      </c>
      <c r="L698" s="8">
        <f t="shared" si="20"/>
        <v>9.8039355470588092E-8</v>
      </c>
      <c r="M698" s="21">
        <f>(L698+Systeme!$S$20)/Systeme!$S$17</f>
        <v>9.8039355470588092E-11</v>
      </c>
      <c r="O698" s="8">
        <f>('DGL 4'!$P$15/'DGL 4'!$B$26)*(1-EXP(-'DGL 4'!$B$26*D698)) + ('DGL 4'!$P$16/'DGL 4'!$B$27)*(1-EXP(-'DGL 4'!$B$27*D698))+ ('DGL 4'!$P$17/'DGL 4'!$B$28)*(1-EXP(-'DGL 4'!$B$28*D698))</f>
        <v>1.3541495561150144E-5</v>
      </c>
      <c r="P698" s="21">
        <f>(O698+Systeme!$AA$20)/Systeme!$AA$17</f>
        <v>1.3541495561150144E-16</v>
      </c>
    </row>
    <row r="699" spans="1:16" x14ac:dyDescent="0.25">
      <c r="A699" s="4">
        <f t="shared" si="21"/>
        <v>697</v>
      </c>
      <c r="D699" s="19">
        <f>A699*0.001 *Systeme!$G$4</f>
        <v>348.50000000000006</v>
      </c>
      <c r="F699" s="8">
        <f>('DGL 4'!$P$3/'DGL 4'!$B$26)*(1-EXP(-'DGL 4'!$B$26*D699)) + ('DGL 4'!$P$4/'DGL 4'!$B$27)*(1-EXP(-'DGL 4'!$B$27*D699))+ ('DGL 4'!$P$5/'DGL 4'!$B$28)*(1-EXP(-'DGL 4'!$B$28*D699))</f>
        <v>-9.8039349524055375</v>
      </c>
      <c r="G699" s="21">
        <f>(F699+Systeme!$C$20)/Systeme!$C$17</f>
        <v>0.98039213009518889</v>
      </c>
      <c r="I699" s="8">
        <f>('DGL 4'!$P$7/'DGL 4'!$B$26)*(1-EXP(-'DGL 4'!$B$26*D699)) + ('DGL 4'!$P$8/'DGL 4'!$B$27)*(1-EXP(-'DGL 4'!$B$27*D699))+ ('DGL 4'!$P$9/'DGL 4'!$B$28)*(1-EXP(-'DGL 4'!$B$28*D699))</f>
        <v>9.8039212932625368</v>
      </c>
      <c r="J699" s="21">
        <f>(I699+Systeme!$K$20)/Systeme!$K$17</f>
        <v>9.8039212932625359E-3</v>
      </c>
      <c r="L699" s="8">
        <f t="shared" si="20"/>
        <v>9.8039356780861664E-8</v>
      </c>
      <c r="M699" s="21">
        <f>(L699+Systeme!$S$20)/Systeme!$S$17</f>
        <v>9.803935678086166E-11</v>
      </c>
      <c r="O699" s="8">
        <f>('DGL 4'!$P$15/'DGL 4'!$B$26)*(1-EXP(-'DGL 4'!$B$26*D699)) + ('DGL 4'!$P$16/'DGL 4'!$B$27)*(1-EXP(-'DGL 4'!$B$27*D699))+ ('DGL 4'!$P$17/'DGL 4'!$B$28)*(1-EXP(-'DGL 4'!$B$28*D699))</f>
        <v>1.3561103643885201E-5</v>
      </c>
      <c r="P699" s="21">
        <f>(O699+Systeme!$AA$20)/Systeme!$AA$17</f>
        <v>1.35611036438852E-16</v>
      </c>
    </row>
    <row r="700" spans="1:16" x14ac:dyDescent="0.25">
      <c r="A700" s="4">
        <f t="shared" si="21"/>
        <v>698</v>
      </c>
      <c r="D700" s="19">
        <f>A700*0.001 *Systeme!$G$4</f>
        <v>349.00000000000006</v>
      </c>
      <c r="F700" s="8">
        <f>('DGL 4'!$P$3/'DGL 4'!$B$26)*(1-EXP(-'DGL 4'!$B$26*D700)) + ('DGL 4'!$P$4/'DGL 4'!$B$27)*(1-EXP(-'DGL 4'!$B$27*D700))+ ('DGL 4'!$P$5/'DGL 4'!$B$28)*(1-EXP(-'DGL 4'!$B$28*D700))</f>
        <v>-9.8039349716291486</v>
      </c>
      <c r="G700" s="21">
        <f>(F700+Systeme!$C$20)/Systeme!$C$17</f>
        <v>0.98039213005674175</v>
      </c>
      <c r="I700" s="8">
        <f>('DGL 4'!$P$7/'DGL 4'!$B$26)*(1-EXP(-'DGL 4'!$B$26*D700)) + ('DGL 4'!$P$8/'DGL 4'!$B$27)*(1-EXP(-'DGL 4'!$B$27*D700))+ ('DGL 4'!$P$9/'DGL 4'!$B$28)*(1-EXP(-'DGL 4'!$B$28*D700))</f>
        <v>9.8039212928780657</v>
      </c>
      <c r="J700" s="21">
        <f>(I700+Systeme!$K$20)/Systeme!$K$17</f>
        <v>9.8039212928780657E-3</v>
      </c>
      <c r="L700" s="8">
        <f t="shared" si="20"/>
        <v>9.8039356314776703E-8</v>
      </c>
      <c r="M700" s="21">
        <f>(L700+Systeme!$S$20)/Systeme!$S$17</f>
        <v>9.8039356314776701E-11</v>
      </c>
      <c r="O700" s="8">
        <f>('DGL 4'!$P$15/'DGL 4'!$B$26)*(1-EXP(-'DGL 4'!$B$26*D700)) + ('DGL 4'!$P$16/'DGL 4'!$B$27)*(1-EXP(-'DGL 4'!$B$27*D700))+ ('DGL 4'!$P$17/'DGL 4'!$B$28)*(1-EXP(-'DGL 4'!$B$28*D700))</f>
        <v>1.358071172662026E-5</v>
      </c>
      <c r="P700" s="21">
        <f>(O700+Systeme!$AA$20)/Systeme!$AA$17</f>
        <v>1.3580711726620259E-16</v>
      </c>
    </row>
    <row r="701" spans="1:16" x14ac:dyDescent="0.25">
      <c r="A701" s="4">
        <f t="shared" si="21"/>
        <v>699</v>
      </c>
      <c r="D701" s="19">
        <f>A701*0.001 *Systeme!$G$4</f>
        <v>349.50000000000006</v>
      </c>
      <c r="F701" s="8">
        <f>('DGL 4'!$P$3/'DGL 4'!$B$26)*(1-EXP(-'DGL 4'!$B$26*D701)) + ('DGL 4'!$P$4/'DGL 4'!$B$27)*(1-EXP(-'DGL 4'!$B$27*D701))+ ('DGL 4'!$P$5/'DGL 4'!$B$28)*(1-EXP(-'DGL 4'!$B$28*D701))</f>
        <v>-9.803934990852758</v>
      </c>
      <c r="G701" s="21">
        <f>(F701+Systeme!$C$20)/Systeme!$C$17</f>
        <v>0.98039213001829439</v>
      </c>
      <c r="I701" s="8">
        <f>('DGL 4'!$P$7/'DGL 4'!$B$26)*(1-EXP(-'DGL 4'!$B$26*D701)) + ('DGL 4'!$P$8/'DGL 4'!$B$27)*(1-EXP(-'DGL 4'!$B$27*D701))+ ('DGL 4'!$P$9/'DGL 4'!$B$28)*(1-EXP(-'DGL 4'!$B$28*D701))</f>
        <v>9.8039212924935928</v>
      </c>
      <c r="J701" s="21">
        <f>(I701+Systeme!$K$20)/Systeme!$K$17</f>
        <v>9.803921292493592E-3</v>
      </c>
      <c r="L701" s="8">
        <f t="shared" si="20"/>
        <v>9.8039355848691741E-8</v>
      </c>
      <c r="M701" s="21">
        <f>(L701+Systeme!$S$20)/Systeme!$S$17</f>
        <v>9.8039355848691742E-11</v>
      </c>
      <c r="O701" s="8">
        <f>('DGL 4'!$P$15/'DGL 4'!$B$26)*(1-EXP(-'DGL 4'!$B$26*D701)) + ('DGL 4'!$P$16/'DGL 4'!$B$27)*(1-EXP(-'DGL 4'!$B$27*D701))+ ('DGL 4'!$P$17/'DGL 4'!$B$28)*(1-EXP(-'DGL 4'!$B$28*D701))</f>
        <v>1.3600319809355319E-5</v>
      </c>
      <c r="P701" s="21">
        <f>(O701+Systeme!$AA$20)/Systeme!$AA$17</f>
        <v>1.3600319809355318E-16</v>
      </c>
    </row>
    <row r="702" spans="1:16" x14ac:dyDescent="0.25">
      <c r="A702" s="4">
        <f t="shared" si="21"/>
        <v>700</v>
      </c>
      <c r="D702" s="19">
        <f>A702*0.001 *Systeme!$G$4</f>
        <v>350.00000000000006</v>
      </c>
      <c r="F702" s="8">
        <f>('DGL 4'!$P$3/'DGL 4'!$B$26)*(1-EXP(-'DGL 4'!$B$26*D702)) + ('DGL 4'!$P$4/'DGL 4'!$B$27)*(1-EXP(-'DGL 4'!$B$27*D702))+ ('DGL 4'!$P$5/'DGL 4'!$B$28)*(1-EXP(-'DGL 4'!$B$28*D702))</f>
        <v>-9.8039350100763691</v>
      </c>
      <c r="G702" s="21">
        <f>(F702+Systeme!$C$20)/Systeme!$C$17</f>
        <v>0.98039212997984726</v>
      </c>
      <c r="I702" s="8">
        <f>('DGL 4'!$P$7/'DGL 4'!$B$26)*(1-EXP(-'DGL 4'!$B$26*D702)) + ('DGL 4'!$P$8/'DGL 4'!$B$27)*(1-EXP(-'DGL 4'!$B$27*D702))+ ('DGL 4'!$P$9/'DGL 4'!$B$28)*(1-EXP(-'DGL 4'!$B$28*D702))</f>
        <v>9.8039212921091199</v>
      </c>
      <c r="J702" s="21">
        <f>(I702+Systeme!$K$20)/Systeme!$K$17</f>
        <v>9.80392129210912E-3</v>
      </c>
      <c r="L702" s="8">
        <f t="shared" si="20"/>
        <v>9.8039357158965314E-8</v>
      </c>
      <c r="M702" s="21">
        <f>(L702+Systeme!$S$20)/Systeme!$S$17</f>
        <v>9.803935715896531E-11</v>
      </c>
      <c r="O702" s="8">
        <f>('DGL 4'!$P$15/'DGL 4'!$B$26)*(1-EXP(-'DGL 4'!$B$26*D702)) + ('DGL 4'!$P$16/'DGL 4'!$B$27)*(1-EXP(-'DGL 4'!$B$27*D702))+ ('DGL 4'!$P$17/'DGL 4'!$B$28)*(1-EXP(-'DGL 4'!$B$28*D702))</f>
        <v>1.3619927892090376E-5</v>
      </c>
      <c r="P702" s="21">
        <f>(O702+Systeme!$AA$20)/Systeme!$AA$17</f>
        <v>1.3619927892090376E-16</v>
      </c>
    </row>
    <row r="703" spans="1:16" x14ac:dyDescent="0.25">
      <c r="A703" s="4">
        <f t="shared" si="21"/>
        <v>701</v>
      </c>
      <c r="D703" s="19">
        <f>A703*0.001 *Systeme!$G$4</f>
        <v>350.50000000000006</v>
      </c>
      <c r="F703" s="8">
        <f>('DGL 4'!$P$3/'DGL 4'!$B$26)*(1-EXP(-'DGL 4'!$B$26*D703)) + ('DGL 4'!$P$4/'DGL 4'!$B$27)*(1-EXP(-'DGL 4'!$B$27*D703))+ ('DGL 4'!$P$5/'DGL 4'!$B$28)*(1-EXP(-'DGL 4'!$B$28*D703))</f>
        <v>-9.8039350292999803</v>
      </c>
      <c r="G703" s="21">
        <f>(F703+Systeme!$C$20)/Systeme!$C$17</f>
        <v>0.98039212994140013</v>
      </c>
      <c r="I703" s="8">
        <f>('DGL 4'!$P$7/'DGL 4'!$B$26)*(1-EXP(-'DGL 4'!$B$26*D703)) + ('DGL 4'!$P$8/'DGL 4'!$B$27)*(1-EXP(-'DGL 4'!$B$27*D703))+ ('DGL 4'!$P$9/'DGL 4'!$B$28)*(1-EXP(-'DGL 4'!$B$28*D703))</f>
        <v>9.8039212917246488</v>
      </c>
      <c r="J703" s="21">
        <f>(I703+Systeme!$K$20)/Systeme!$K$17</f>
        <v>9.8039212917246481E-3</v>
      </c>
      <c r="L703" s="8">
        <f t="shared" si="20"/>
        <v>9.8039356692880352E-8</v>
      </c>
      <c r="M703" s="21">
        <f>(L703+Systeme!$S$20)/Systeme!$S$17</f>
        <v>9.8039356692880352E-11</v>
      </c>
      <c r="O703" s="8">
        <f>('DGL 4'!$P$15/'DGL 4'!$B$26)*(1-EXP(-'DGL 4'!$B$26*D703)) + ('DGL 4'!$P$16/'DGL 4'!$B$27)*(1-EXP(-'DGL 4'!$B$27*D703))+ ('DGL 4'!$P$17/'DGL 4'!$B$28)*(1-EXP(-'DGL 4'!$B$28*D703))</f>
        <v>1.3639535974825434E-5</v>
      </c>
      <c r="P703" s="21">
        <f>(O703+Systeme!$AA$20)/Systeme!$AA$17</f>
        <v>1.3639535974825435E-16</v>
      </c>
    </row>
    <row r="704" spans="1:16" x14ac:dyDescent="0.25">
      <c r="A704" s="4">
        <f t="shared" si="21"/>
        <v>702</v>
      </c>
      <c r="D704" s="19">
        <f>A704*0.001 *Systeme!$G$4</f>
        <v>351.00000000000006</v>
      </c>
      <c r="F704" s="8">
        <f>('DGL 4'!$P$3/'DGL 4'!$B$26)*(1-EXP(-'DGL 4'!$B$26*D704)) + ('DGL 4'!$P$4/'DGL 4'!$B$27)*(1-EXP(-'DGL 4'!$B$27*D704))+ ('DGL 4'!$P$5/'DGL 4'!$B$28)*(1-EXP(-'DGL 4'!$B$28*D704))</f>
        <v>-9.8039350485235914</v>
      </c>
      <c r="G704" s="21">
        <f>(F704+Systeme!$C$20)/Systeme!$C$17</f>
        <v>0.98039212990295277</v>
      </c>
      <c r="I704" s="8">
        <f>('DGL 4'!$P$7/'DGL 4'!$B$26)*(1-EXP(-'DGL 4'!$B$26*D704)) + ('DGL 4'!$P$8/'DGL 4'!$B$27)*(1-EXP(-'DGL 4'!$B$27*D704))+ ('DGL 4'!$P$9/'DGL 4'!$B$28)*(1-EXP(-'DGL 4'!$B$28*D704))</f>
        <v>9.8039212913401759</v>
      </c>
      <c r="J704" s="21">
        <f>(I704+Systeme!$K$20)/Systeme!$K$17</f>
        <v>9.8039212913401761E-3</v>
      </c>
      <c r="L704" s="8">
        <f t="shared" si="20"/>
        <v>9.8039358003153924E-8</v>
      </c>
      <c r="M704" s="21">
        <f>(L704+Systeme!$S$20)/Systeme!$S$17</f>
        <v>9.8039358003153919E-11</v>
      </c>
      <c r="O704" s="8">
        <f>('DGL 4'!$P$15/'DGL 4'!$B$26)*(1-EXP(-'DGL 4'!$B$26*D704)) + ('DGL 4'!$P$16/'DGL 4'!$B$27)*(1-EXP(-'DGL 4'!$B$27*D704))+ ('DGL 4'!$P$17/'DGL 4'!$B$28)*(1-EXP(-'DGL 4'!$B$28*D704))</f>
        <v>1.3659144057560491E-5</v>
      </c>
      <c r="P704" s="21">
        <f>(O704+Systeme!$AA$20)/Systeme!$AA$17</f>
        <v>1.3659144057560491E-16</v>
      </c>
    </row>
    <row r="705" spans="1:16" x14ac:dyDescent="0.25">
      <c r="A705" s="4">
        <f t="shared" si="21"/>
        <v>703</v>
      </c>
      <c r="D705" s="19">
        <f>A705*0.001 *Systeme!$G$4</f>
        <v>351.50000000000006</v>
      </c>
      <c r="F705" s="8">
        <f>('DGL 4'!$P$3/'DGL 4'!$B$26)*(1-EXP(-'DGL 4'!$B$26*D705)) + ('DGL 4'!$P$4/'DGL 4'!$B$27)*(1-EXP(-'DGL 4'!$B$27*D705))+ ('DGL 4'!$P$5/'DGL 4'!$B$28)*(1-EXP(-'DGL 4'!$B$28*D705))</f>
        <v>-9.8039350677472008</v>
      </c>
      <c r="G705" s="21">
        <f>(F705+Systeme!$C$20)/Systeme!$C$17</f>
        <v>0.98039212986450563</v>
      </c>
      <c r="I705" s="8">
        <f>('DGL 4'!$P$7/'DGL 4'!$B$26)*(1-EXP(-'DGL 4'!$B$26*D705)) + ('DGL 4'!$P$8/'DGL 4'!$B$27)*(1-EXP(-'DGL 4'!$B$27*D705))+ ('DGL 4'!$P$9/'DGL 4'!$B$28)*(1-EXP(-'DGL 4'!$B$28*D705))</f>
        <v>9.8039212909557047</v>
      </c>
      <c r="J705" s="21">
        <f>(I705+Systeme!$K$20)/Systeme!$K$17</f>
        <v>9.8039212909557041E-3</v>
      </c>
      <c r="L705" s="8">
        <f t="shared" si="20"/>
        <v>9.8039355760712123E-8</v>
      </c>
      <c r="M705" s="21">
        <f>(L705+Systeme!$S$20)/Systeme!$S$17</f>
        <v>9.8039355760712127E-11</v>
      </c>
      <c r="O705" s="8">
        <f>('DGL 4'!$P$15/'DGL 4'!$B$26)*(1-EXP(-'DGL 4'!$B$26*D705)) + ('DGL 4'!$P$16/'DGL 4'!$B$27)*(1-EXP(-'DGL 4'!$B$27*D705))+ ('DGL 4'!$P$17/'DGL 4'!$B$28)*(1-EXP(-'DGL 4'!$B$28*D705))</f>
        <v>1.367875214029555E-5</v>
      </c>
      <c r="P705" s="21">
        <f>(O705+Systeme!$AA$20)/Systeme!$AA$17</f>
        <v>1.367875214029555E-16</v>
      </c>
    </row>
    <row r="706" spans="1:16" x14ac:dyDescent="0.25">
      <c r="A706" s="4">
        <f t="shared" si="21"/>
        <v>704</v>
      </c>
      <c r="D706" s="19">
        <f>A706*0.001 *Systeme!$G$4</f>
        <v>352</v>
      </c>
      <c r="F706" s="8">
        <f>('DGL 4'!$P$3/'DGL 4'!$B$26)*(1-EXP(-'DGL 4'!$B$26*D706)) + ('DGL 4'!$P$4/'DGL 4'!$B$27)*(1-EXP(-'DGL 4'!$B$27*D706))+ ('DGL 4'!$P$5/'DGL 4'!$B$28)*(1-EXP(-'DGL 4'!$B$28*D706))</f>
        <v>-9.803935086970812</v>
      </c>
      <c r="G706" s="21">
        <f>(F706+Systeme!$C$20)/Systeme!$C$17</f>
        <v>0.98039212982605839</v>
      </c>
      <c r="I706" s="8">
        <f>('DGL 4'!$P$7/'DGL 4'!$B$26)*(1-EXP(-'DGL 4'!$B$26*D706)) + ('DGL 4'!$P$8/'DGL 4'!$B$27)*(1-EXP(-'DGL 4'!$B$27*D706))+ ('DGL 4'!$P$9/'DGL 4'!$B$28)*(1-EXP(-'DGL 4'!$B$28*D706))</f>
        <v>9.8039212905712319</v>
      </c>
      <c r="J706" s="21">
        <f>(I706+Systeme!$K$20)/Systeme!$K$17</f>
        <v>9.8039212905712322E-3</v>
      </c>
      <c r="L706" s="8">
        <f t="shared" si="20"/>
        <v>9.8039357070984001E-8</v>
      </c>
      <c r="M706" s="21">
        <f>(L706+Systeme!$S$20)/Systeme!$S$17</f>
        <v>9.8039357070984002E-11</v>
      </c>
      <c r="O706" s="8">
        <f>('DGL 4'!$P$15/'DGL 4'!$B$26)*(1-EXP(-'DGL 4'!$B$26*D706)) + ('DGL 4'!$P$16/'DGL 4'!$B$27)*(1-EXP(-'DGL 4'!$B$27*D706))+ ('DGL 4'!$P$17/'DGL 4'!$B$28)*(1-EXP(-'DGL 4'!$B$28*D706))</f>
        <v>1.3698360223030609E-5</v>
      </c>
      <c r="P706" s="21">
        <f>(O706+Systeme!$AA$20)/Systeme!$AA$17</f>
        <v>1.3698360223030608E-16</v>
      </c>
    </row>
    <row r="707" spans="1:16" x14ac:dyDescent="0.25">
      <c r="A707" s="4">
        <f t="shared" si="21"/>
        <v>705</v>
      </c>
      <c r="D707" s="19">
        <f>A707*0.001 *Systeme!$G$4</f>
        <v>352.5</v>
      </c>
      <c r="F707" s="8">
        <f>('DGL 4'!$P$3/'DGL 4'!$B$26)*(1-EXP(-'DGL 4'!$B$26*D707)) + ('DGL 4'!$P$4/'DGL 4'!$B$27)*(1-EXP(-'DGL 4'!$B$27*D707))+ ('DGL 4'!$P$5/'DGL 4'!$B$28)*(1-EXP(-'DGL 4'!$B$28*D707))</f>
        <v>-9.8039351061944231</v>
      </c>
      <c r="G707" s="21">
        <f>(F707+Systeme!$C$20)/Systeme!$C$17</f>
        <v>0.98039212978761114</v>
      </c>
      <c r="I707" s="8">
        <f>('DGL 4'!$P$7/'DGL 4'!$B$26)*(1-EXP(-'DGL 4'!$B$26*D707)) + ('DGL 4'!$P$8/'DGL 4'!$B$27)*(1-EXP(-'DGL 4'!$B$27*D707))+ ('DGL 4'!$P$9/'DGL 4'!$B$28)*(1-EXP(-'DGL 4'!$B$28*D707))</f>
        <v>9.803921290186759</v>
      </c>
      <c r="J707" s="21">
        <f>(I707+Systeme!$K$20)/Systeme!$K$17</f>
        <v>9.8039212901867585E-3</v>
      </c>
      <c r="L707" s="8">
        <f t="shared" si="20"/>
        <v>9.8039358381257573E-8</v>
      </c>
      <c r="M707" s="21">
        <f>(L707+Systeme!$S$20)/Systeme!$S$17</f>
        <v>9.803935838125757E-11</v>
      </c>
      <c r="O707" s="8">
        <f>('DGL 4'!$P$15/'DGL 4'!$B$26)*(1-EXP(-'DGL 4'!$B$26*D707)) + ('DGL 4'!$P$16/'DGL 4'!$B$27)*(1-EXP(-'DGL 4'!$B$27*D707))+ ('DGL 4'!$P$17/'DGL 4'!$B$28)*(1-EXP(-'DGL 4'!$B$28*D707))</f>
        <v>1.3717968305765666E-5</v>
      </c>
      <c r="P707" s="21">
        <f>(O707+Systeme!$AA$20)/Systeme!$AA$17</f>
        <v>1.3717968305765665E-16</v>
      </c>
    </row>
    <row r="708" spans="1:16" x14ac:dyDescent="0.25">
      <c r="A708" s="4">
        <f t="shared" si="21"/>
        <v>706</v>
      </c>
      <c r="D708" s="19">
        <f>A708*0.001 *Systeme!$G$4</f>
        <v>353</v>
      </c>
      <c r="F708" s="8">
        <f>('DGL 4'!$P$3/'DGL 4'!$B$26)*(1-EXP(-'DGL 4'!$B$26*D708)) + ('DGL 4'!$P$4/'DGL 4'!$B$27)*(1-EXP(-'DGL 4'!$B$27*D708))+ ('DGL 4'!$P$5/'DGL 4'!$B$28)*(1-EXP(-'DGL 4'!$B$28*D708))</f>
        <v>-9.8039351254180342</v>
      </c>
      <c r="G708" s="21">
        <f>(F708+Systeme!$C$20)/Systeme!$C$17</f>
        <v>0.9803921297491639</v>
      </c>
      <c r="I708" s="8">
        <f>('DGL 4'!$P$7/'DGL 4'!$B$26)*(1-EXP(-'DGL 4'!$B$26*D708)) + ('DGL 4'!$P$8/'DGL 4'!$B$27)*(1-EXP(-'DGL 4'!$B$27*D708))+ ('DGL 4'!$P$9/'DGL 4'!$B$28)*(1-EXP(-'DGL 4'!$B$28*D708))</f>
        <v>9.8039212898022878</v>
      </c>
      <c r="J708" s="21">
        <f>(I708+Systeme!$K$20)/Systeme!$K$17</f>
        <v>9.8039212898022882E-3</v>
      </c>
      <c r="L708" s="8">
        <f t="shared" ref="L708:L771" si="22">-(F708+I708+O708)</f>
        <v>9.8039357915172612E-8</v>
      </c>
      <c r="M708" s="21">
        <f>(L708+Systeme!$S$20)/Systeme!$S$17</f>
        <v>9.8039357915172611E-11</v>
      </c>
      <c r="O708" s="8">
        <f>('DGL 4'!$P$15/'DGL 4'!$B$26)*(1-EXP(-'DGL 4'!$B$26*D708)) + ('DGL 4'!$P$16/'DGL 4'!$B$27)*(1-EXP(-'DGL 4'!$B$27*D708))+ ('DGL 4'!$P$17/'DGL 4'!$B$28)*(1-EXP(-'DGL 4'!$B$28*D708))</f>
        <v>1.3737576388500724E-5</v>
      </c>
      <c r="P708" s="21">
        <f>(O708+Systeme!$AA$20)/Systeme!$AA$17</f>
        <v>1.3737576388500723E-16</v>
      </c>
    </row>
    <row r="709" spans="1:16" x14ac:dyDescent="0.25">
      <c r="A709" s="4">
        <f t="shared" ref="A709:A772" si="23">A708+1</f>
        <v>707</v>
      </c>
      <c r="D709" s="19">
        <f>A709*0.001 *Systeme!$G$4</f>
        <v>353.5</v>
      </c>
      <c r="F709" s="8">
        <f>('DGL 4'!$P$3/'DGL 4'!$B$26)*(1-EXP(-'DGL 4'!$B$26*D709)) + ('DGL 4'!$P$4/'DGL 4'!$B$27)*(1-EXP(-'DGL 4'!$B$27*D709))+ ('DGL 4'!$P$5/'DGL 4'!$B$28)*(1-EXP(-'DGL 4'!$B$28*D709))</f>
        <v>-9.8039351446416436</v>
      </c>
      <c r="G709" s="21">
        <f>(F709+Systeme!$C$20)/Systeme!$C$17</f>
        <v>0.98039212971071676</v>
      </c>
      <c r="I709" s="8">
        <f>('DGL 4'!$P$7/'DGL 4'!$B$26)*(1-EXP(-'DGL 4'!$B$26*D709)) + ('DGL 4'!$P$8/'DGL 4'!$B$27)*(1-EXP(-'DGL 4'!$B$27*D709))+ ('DGL 4'!$P$9/'DGL 4'!$B$28)*(1-EXP(-'DGL 4'!$B$28*D709))</f>
        <v>9.8039212894178149</v>
      </c>
      <c r="J709" s="21">
        <f>(I709+Systeme!$K$20)/Systeme!$K$17</f>
        <v>9.8039212894178145E-3</v>
      </c>
      <c r="L709" s="8">
        <f t="shared" si="22"/>
        <v>9.803935744908765E-8</v>
      </c>
      <c r="M709" s="21">
        <f>(L709+Systeme!$S$20)/Systeme!$S$17</f>
        <v>9.8039357449087653E-11</v>
      </c>
      <c r="O709" s="8">
        <f>('DGL 4'!$P$15/'DGL 4'!$B$26)*(1-EXP(-'DGL 4'!$B$26*D709)) + ('DGL 4'!$P$16/'DGL 4'!$B$27)*(1-EXP(-'DGL 4'!$B$27*D709))+ ('DGL 4'!$P$17/'DGL 4'!$B$28)*(1-EXP(-'DGL 4'!$B$28*D709))</f>
        <v>1.3757184471235783E-5</v>
      </c>
      <c r="P709" s="21">
        <f>(O709+Systeme!$AA$20)/Systeme!$AA$17</f>
        <v>1.3757184471235782E-16</v>
      </c>
    </row>
    <row r="710" spans="1:16" x14ac:dyDescent="0.25">
      <c r="A710" s="4">
        <f t="shared" si="23"/>
        <v>708</v>
      </c>
      <c r="D710" s="19">
        <f>A710*0.001 *Systeme!$G$4</f>
        <v>354</v>
      </c>
      <c r="F710" s="8">
        <f>('DGL 4'!$P$3/'DGL 4'!$B$26)*(1-EXP(-'DGL 4'!$B$26*D710)) + ('DGL 4'!$P$4/'DGL 4'!$B$27)*(1-EXP(-'DGL 4'!$B$27*D710))+ ('DGL 4'!$P$5/'DGL 4'!$B$28)*(1-EXP(-'DGL 4'!$B$28*D710))</f>
        <v>-9.8039351638652548</v>
      </c>
      <c r="G710" s="21">
        <f>(F710+Systeme!$C$20)/Systeme!$C$17</f>
        <v>0.98039212967226941</v>
      </c>
      <c r="I710" s="8">
        <f>('DGL 4'!$P$7/'DGL 4'!$B$26)*(1-EXP(-'DGL 4'!$B$26*D710)) + ('DGL 4'!$P$8/'DGL 4'!$B$27)*(1-EXP(-'DGL 4'!$B$27*D710))+ ('DGL 4'!$P$9/'DGL 4'!$B$28)*(1-EXP(-'DGL 4'!$B$28*D710))</f>
        <v>9.803921289033342</v>
      </c>
      <c r="J710" s="21">
        <f>(I710+Systeme!$K$20)/Systeme!$K$17</f>
        <v>9.8039212890333426E-3</v>
      </c>
      <c r="L710" s="8">
        <f t="shared" si="22"/>
        <v>9.8039358759361223E-8</v>
      </c>
      <c r="M710" s="21">
        <f>(L710+Systeme!$S$20)/Systeme!$S$17</f>
        <v>9.803935875936122E-11</v>
      </c>
      <c r="O710" s="8">
        <f>('DGL 4'!$P$15/'DGL 4'!$B$26)*(1-EXP(-'DGL 4'!$B$26*D710)) + ('DGL 4'!$P$16/'DGL 4'!$B$27)*(1-EXP(-'DGL 4'!$B$27*D710))+ ('DGL 4'!$P$17/'DGL 4'!$B$28)*(1-EXP(-'DGL 4'!$B$28*D710))</f>
        <v>1.377679255397084E-5</v>
      </c>
      <c r="P710" s="21">
        <f>(O710+Systeme!$AA$20)/Systeme!$AA$17</f>
        <v>1.3776792553970841E-16</v>
      </c>
    </row>
    <row r="711" spans="1:16" x14ac:dyDescent="0.25">
      <c r="A711" s="4">
        <f t="shared" si="23"/>
        <v>709</v>
      </c>
      <c r="D711" s="19">
        <f>A711*0.001 *Systeme!$G$4</f>
        <v>354.5</v>
      </c>
      <c r="F711" s="8">
        <f>('DGL 4'!$P$3/'DGL 4'!$B$26)*(1-EXP(-'DGL 4'!$B$26*D711)) + ('DGL 4'!$P$4/'DGL 4'!$B$27)*(1-EXP(-'DGL 4'!$B$27*D711))+ ('DGL 4'!$P$5/'DGL 4'!$B$28)*(1-EXP(-'DGL 4'!$B$28*D711))</f>
        <v>-9.8039351830888659</v>
      </c>
      <c r="G711" s="21">
        <f>(F711+Systeme!$C$20)/Systeme!$C$17</f>
        <v>0.98039212963382227</v>
      </c>
      <c r="I711" s="8">
        <f>('DGL 4'!$P$7/'DGL 4'!$B$26)*(1-EXP(-'DGL 4'!$B$26*D711)) + ('DGL 4'!$P$8/'DGL 4'!$B$27)*(1-EXP(-'DGL 4'!$B$27*D711))+ ('DGL 4'!$P$9/'DGL 4'!$B$28)*(1-EXP(-'DGL 4'!$B$28*D711))</f>
        <v>9.8039212886488709</v>
      </c>
      <c r="J711" s="21">
        <f>(I711+Systeme!$K$20)/Systeme!$K$17</f>
        <v>9.8039212886488706E-3</v>
      </c>
      <c r="L711" s="8">
        <f t="shared" si="22"/>
        <v>9.8039358293276261E-8</v>
      </c>
      <c r="M711" s="21">
        <f>(L711+Systeme!$S$20)/Systeme!$S$17</f>
        <v>9.8039358293276262E-11</v>
      </c>
      <c r="O711" s="8">
        <f>('DGL 4'!$P$15/'DGL 4'!$B$26)*(1-EXP(-'DGL 4'!$B$26*D711)) + ('DGL 4'!$P$16/'DGL 4'!$B$27)*(1-EXP(-'DGL 4'!$B$27*D711))+ ('DGL 4'!$P$17/'DGL 4'!$B$28)*(1-EXP(-'DGL 4'!$B$28*D711))</f>
        <v>1.3796400636705899E-5</v>
      </c>
      <c r="P711" s="21">
        <f>(O711+Systeme!$AA$20)/Systeme!$AA$17</f>
        <v>1.3796400636705899E-16</v>
      </c>
    </row>
    <row r="712" spans="1:16" x14ac:dyDescent="0.25">
      <c r="A712" s="4">
        <f t="shared" si="23"/>
        <v>710</v>
      </c>
      <c r="D712" s="19">
        <f>A712*0.001 *Systeme!$G$4</f>
        <v>355</v>
      </c>
      <c r="F712" s="8">
        <f>('DGL 4'!$P$3/'DGL 4'!$B$26)*(1-EXP(-'DGL 4'!$B$26*D712)) + ('DGL 4'!$P$4/'DGL 4'!$B$27)*(1-EXP(-'DGL 4'!$B$27*D712))+ ('DGL 4'!$P$5/'DGL 4'!$B$28)*(1-EXP(-'DGL 4'!$B$28*D712))</f>
        <v>-9.8039352023124771</v>
      </c>
      <c r="G712" s="21">
        <f>(F712+Systeme!$C$20)/Systeme!$C$17</f>
        <v>0.98039212959537503</v>
      </c>
      <c r="I712" s="8">
        <f>('DGL 4'!$P$7/'DGL 4'!$B$26)*(1-EXP(-'DGL 4'!$B$26*D712)) + ('DGL 4'!$P$8/'DGL 4'!$B$27)*(1-EXP(-'DGL 4'!$B$27*D712))+ ('DGL 4'!$P$9/'DGL 4'!$B$28)*(1-EXP(-'DGL 4'!$B$28*D712))</f>
        <v>9.803921288264398</v>
      </c>
      <c r="J712" s="21">
        <f>(I712+Systeme!$K$20)/Systeme!$K$17</f>
        <v>9.8039212882643986E-3</v>
      </c>
      <c r="L712" s="8">
        <f t="shared" si="22"/>
        <v>9.8039359603549833E-8</v>
      </c>
      <c r="M712" s="21">
        <f>(L712+Systeme!$S$20)/Systeme!$S$17</f>
        <v>9.803935960354983E-11</v>
      </c>
      <c r="O712" s="8">
        <f>('DGL 4'!$P$15/'DGL 4'!$B$26)*(1-EXP(-'DGL 4'!$B$26*D712)) + ('DGL 4'!$P$16/'DGL 4'!$B$27)*(1-EXP(-'DGL 4'!$B$27*D712))+ ('DGL 4'!$P$17/'DGL 4'!$B$28)*(1-EXP(-'DGL 4'!$B$28*D712))</f>
        <v>1.3816008719440956E-5</v>
      </c>
      <c r="P712" s="21">
        <f>(O712+Systeme!$AA$20)/Systeme!$AA$17</f>
        <v>1.3816008719440955E-16</v>
      </c>
    </row>
    <row r="713" spans="1:16" x14ac:dyDescent="0.25">
      <c r="A713" s="4">
        <f t="shared" si="23"/>
        <v>711</v>
      </c>
      <c r="D713" s="19">
        <f>A713*0.001 *Systeme!$G$4</f>
        <v>355.5</v>
      </c>
      <c r="F713" s="8">
        <f>('DGL 4'!$P$3/'DGL 4'!$B$26)*(1-EXP(-'DGL 4'!$B$26*D713)) + ('DGL 4'!$P$4/'DGL 4'!$B$27)*(1-EXP(-'DGL 4'!$B$27*D713))+ ('DGL 4'!$P$5/'DGL 4'!$B$28)*(1-EXP(-'DGL 4'!$B$28*D713))</f>
        <v>-9.8039352215360331</v>
      </c>
      <c r="G713" s="21">
        <f>(F713+Systeme!$C$20)/Systeme!$C$17</f>
        <v>0.98039212955692789</v>
      </c>
      <c r="I713" s="8">
        <f>('DGL 4'!$P$7/'DGL 4'!$B$26)*(1-EXP(-'DGL 4'!$B$26*D713)) + ('DGL 4'!$P$8/'DGL 4'!$B$27)*(1-EXP(-'DGL 4'!$B$27*D713))+ ('DGL 4'!$P$9/'DGL 4'!$B$28)*(1-EXP(-'DGL 4'!$B$28*D713))</f>
        <v>9.8039212878799269</v>
      </c>
      <c r="J713" s="21">
        <f>(I713+Systeme!$K$20)/Systeme!$K$17</f>
        <v>9.8039212878799267E-3</v>
      </c>
      <c r="L713" s="8">
        <f t="shared" si="22"/>
        <v>9.8039359581525282E-8</v>
      </c>
      <c r="M713" s="21">
        <f>(L713+Systeme!$S$20)/Systeme!$S$17</f>
        <v>9.803935958152528E-11</v>
      </c>
      <c r="O713" s="8">
        <f>('DGL 4'!$P$15/'DGL 4'!$B$26)*(1-EXP(-'DGL 4'!$B$26*D713)) + ('DGL 4'!$P$16/'DGL 4'!$B$27)*(1-EXP(-'DGL 4'!$B$27*D713))+ ('DGL 4'!$P$17/'DGL 4'!$B$28)*(1-EXP(-'DGL 4'!$B$28*D713))</f>
        <v>1.3835616746664892E-5</v>
      </c>
      <c r="P713" s="21">
        <f>(O713+Systeme!$AA$20)/Systeme!$AA$17</f>
        <v>1.3835616746664893E-16</v>
      </c>
    </row>
    <row r="714" spans="1:16" x14ac:dyDescent="0.25">
      <c r="A714" s="4">
        <f t="shared" si="23"/>
        <v>712</v>
      </c>
      <c r="D714" s="19">
        <f>A714*0.001 *Systeme!$G$4</f>
        <v>356</v>
      </c>
      <c r="F714" s="8">
        <f>('DGL 4'!$P$3/'DGL 4'!$B$26)*(1-EXP(-'DGL 4'!$B$26*D714)) + ('DGL 4'!$P$4/'DGL 4'!$B$27)*(1-EXP(-'DGL 4'!$B$27*D714))+ ('DGL 4'!$P$5/'DGL 4'!$B$28)*(1-EXP(-'DGL 4'!$B$28*D714))</f>
        <v>-9.8039352407596425</v>
      </c>
      <c r="G714" s="21">
        <f>(F714+Systeme!$C$20)/Systeme!$C$17</f>
        <v>0.98039212951848076</v>
      </c>
      <c r="I714" s="8">
        <f>('DGL 4'!$P$7/'DGL 4'!$B$26)*(1-EXP(-'DGL 4'!$B$26*D714)) + ('DGL 4'!$P$8/'DGL 4'!$B$27)*(1-EXP(-'DGL 4'!$B$27*D714))+ ('DGL 4'!$P$9/'DGL 4'!$B$28)*(1-EXP(-'DGL 4'!$B$28*D714))</f>
        <v>9.8039212874954558</v>
      </c>
      <c r="J714" s="21">
        <f>(I714+Systeme!$K$20)/Systeme!$K$17</f>
        <v>9.8039212874954564E-3</v>
      </c>
      <c r="L714" s="8">
        <f t="shared" si="22"/>
        <v>9.8039357339083482E-8</v>
      </c>
      <c r="M714" s="21">
        <f>(L714+Systeme!$S$20)/Systeme!$S$17</f>
        <v>9.8039357339083488E-11</v>
      </c>
      <c r="O714" s="8">
        <f>('DGL 4'!$P$15/'DGL 4'!$B$26)*(1-EXP(-'DGL 4'!$B$26*D714)) + ('DGL 4'!$P$16/'DGL 4'!$B$27)*(1-EXP(-'DGL 4'!$B$27*D714))+ ('DGL 4'!$P$17/'DGL 4'!$B$28)*(1-EXP(-'DGL 4'!$B$28*D714))</f>
        <v>1.385522482939995E-5</v>
      </c>
      <c r="P714" s="21">
        <f>(O714+Systeme!$AA$20)/Systeme!$AA$17</f>
        <v>1.3855224829399951E-16</v>
      </c>
    </row>
    <row r="715" spans="1:16" x14ac:dyDescent="0.25">
      <c r="A715" s="4">
        <f t="shared" si="23"/>
        <v>713</v>
      </c>
      <c r="D715" s="19">
        <f>A715*0.001 *Systeme!$G$4</f>
        <v>356.5</v>
      </c>
      <c r="F715" s="8">
        <f>('DGL 4'!$P$3/'DGL 4'!$B$26)*(1-EXP(-'DGL 4'!$B$26*D715)) + ('DGL 4'!$P$4/'DGL 4'!$B$27)*(1-EXP(-'DGL 4'!$B$27*D715))+ ('DGL 4'!$P$5/'DGL 4'!$B$28)*(1-EXP(-'DGL 4'!$B$28*D715))</f>
        <v>-9.8039352599832537</v>
      </c>
      <c r="G715" s="21">
        <f>(F715+Systeme!$C$20)/Systeme!$C$17</f>
        <v>0.98039212948003351</v>
      </c>
      <c r="I715" s="8">
        <f>('DGL 4'!$P$7/'DGL 4'!$B$26)*(1-EXP(-'DGL 4'!$B$26*D715)) + ('DGL 4'!$P$8/'DGL 4'!$B$27)*(1-EXP(-'DGL 4'!$B$27*D715))+ ('DGL 4'!$P$9/'DGL 4'!$B$28)*(1-EXP(-'DGL 4'!$B$28*D715))</f>
        <v>9.8039212871109829</v>
      </c>
      <c r="J715" s="21">
        <f>(I715+Systeme!$K$20)/Systeme!$K$17</f>
        <v>9.8039212871109827E-3</v>
      </c>
      <c r="L715" s="8">
        <f t="shared" si="22"/>
        <v>9.8039358649357054E-8</v>
      </c>
      <c r="M715" s="21">
        <f>(L715+Systeme!$S$20)/Systeme!$S$17</f>
        <v>9.8039358649357056E-11</v>
      </c>
      <c r="O715" s="8">
        <f>('DGL 4'!$P$15/'DGL 4'!$B$26)*(1-EXP(-'DGL 4'!$B$26*D715)) + ('DGL 4'!$P$16/'DGL 4'!$B$27)*(1-EXP(-'DGL 4'!$B$27*D715))+ ('DGL 4'!$P$17/'DGL 4'!$B$28)*(1-EXP(-'DGL 4'!$B$28*D715))</f>
        <v>1.3874832912135007E-5</v>
      </c>
      <c r="P715" s="21">
        <f>(O715+Systeme!$AA$20)/Systeme!$AA$17</f>
        <v>1.3874832912135008E-16</v>
      </c>
    </row>
    <row r="716" spans="1:16" x14ac:dyDescent="0.25">
      <c r="A716" s="4">
        <f t="shared" si="23"/>
        <v>714</v>
      </c>
      <c r="D716" s="19">
        <f>A716*0.001 *Systeme!$G$4</f>
        <v>357</v>
      </c>
      <c r="F716" s="8">
        <f>('DGL 4'!$P$3/'DGL 4'!$B$26)*(1-EXP(-'DGL 4'!$B$26*D716)) + ('DGL 4'!$P$4/'DGL 4'!$B$27)*(1-EXP(-'DGL 4'!$B$27*D716))+ ('DGL 4'!$P$5/'DGL 4'!$B$28)*(1-EXP(-'DGL 4'!$B$28*D716))</f>
        <v>-9.8039352792068648</v>
      </c>
      <c r="G716" s="21">
        <f>(F716+Systeme!$C$20)/Systeme!$C$17</f>
        <v>0.98039212944158627</v>
      </c>
      <c r="I716" s="8">
        <f>('DGL 4'!$P$7/'DGL 4'!$B$26)*(1-EXP(-'DGL 4'!$B$26*D716)) + ('DGL 4'!$P$8/'DGL 4'!$B$27)*(1-EXP(-'DGL 4'!$B$27*D716))+ ('DGL 4'!$P$9/'DGL 4'!$B$28)*(1-EXP(-'DGL 4'!$B$28*D716))</f>
        <v>9.80392128672651</v>
      </c>
      <c r="J716" s="21">
        <f>(I716+Systeme!$K$20)/Systeme!$K$17</f>
        <v>9.8039212867265108E-3</v>
      </c>
      <c r="L716" s="8">
        <f t="shared" si="22"/>
        <v>9.8039359959628932E-8</v>
      </c>
      <c r="M716" s="21">
        <f>(L716+Systeme!$S$20)/Systeme!$S$17</f>
        <v>9.803935995962893E-11</v>
      </c>
      <c r="O716" s="8">
        <f>('DGL 4'!$P$15/'DGL 4'!$B$26)*(1-EXP(-'DGL 4'!$B$26*D716)) + ('DGL 4'!$P$16/'DGL 4'!$B$27)*(1-EXP(-'DGL 4'!$B$27*D716))+ ('DGL 4'!$P$17/'DGL 4'!$B$28)*(1-EXP(-'DGL 4'!$B$28*D716))</f>
        <v>1.3894440994870066E-5</v>
      </c>
      <c r="P716" s="21">
        <f>(O716+Systeme!$AA$20)/Systeme!$AA$17</f>
        <v>1.3894440994870066E-16</v>
      </c>
    </row>
    <row r="717" spans="1:16" x14ac:dyDescent="0.25">
      <c r="A717" s="4">
        <f t="shared" si="23"/>
        <v>715</v>
      </c>
      <c r="D717" s="19">
        <f>A717*0.001 *Systeme!$G$4</f>
        <v>357.5</v>
      </c>
      <c r="F717" s="8">
        <f>('DGL 4'!$P$3/'DGL 4'!$B$26)*(1-EXP(-'DGL 4'!$B$26*D717)) + ('DGL 4'!$P$4/'DGL 4'!$B$27)*(1-EXP(-'DGL 4'!$B$27*D717))+ ('DGL 4'!$P$5/'DGL 4'!$B$28)*(1-EXP(-'DGL 4'!$B$28*D717))</f>
        <v>-9.803935298430476</v>
      </c>
      <c r="G717" s="21">
        <f>(F717+Systeme!$C$20)/Systeme!$C$17</f>
        <v>0.98039212940313902</v>
      </c>
      <c r="I717" s="8">
        <f>('DGL 4'!$P$7/'DGL 4'!$B$26)*(1-EXP(-'DGL 4'!$B$26*D717)) + ('DGL 4'!$P$8/'DGL 4'!$B$27)*(1-EXP(-'DGL 4'!$B$27*D717))+ ('DGL 4'!$P$9/'DGL 4'!$B$28)*(1-EXP(-'DGL 4'!$B$28*D717))</f>
        <v>9.8039212863420389</v>
      </c>
      <c r="J717" s="21">
        <f>(I717+Systeme!$K$20)/Systeme!$K$17</f>
        <v>9.8039212863420388E-3</v>
      </c>
      <c r="L717" s="8">
        <f t="shared" si="22"/>
        <v>9.803935949354397E-8</v>
      </c>
      <c r="M717" s="21">
        <f>(L717+Systeme!$S$20)/Systeme!$S$17</f>
        <v>9.8039359493543972E-11</v>
      </c>
      <c r="O717" s="8">
        <f>('DGL 4'!$P$15/'DGL 4'!$B$26)*(1-EXP(-'DGL 4'!$B$26*D717)) + ('DGL 4'!$P$16/'DGL 4'!$B$27)*(1-EXP(-'DGL 4'!$B$27*D717))+ ('DGL 4'!$P$17/'DGL 4'!$B$28)*(1-EXP(-'DGL 4'!$B$28*D717))</f>
        <v>1.3914049077605125E-5</v>
      </c>
      <c r="P717" s="21">
        <f>(O717+Systeme!$AA$20)/Systeme!$AA$17</f>
        <v>1.3914049077605125E-16</v>
      </c>
    </row>
    <row r="718" spans="1:16" x14ac:dyDescent="0.25">
      <c r="A718" s="4">
        <f t="shared" si="23"/>
        <v>716</v>
      </c>
      <c r="D718" s="19">
        <f>A718*0.001 *Systeme!$G$4</f>
        <v>358</v>
      </c>
      <c r="F718" s="8">
        <f>('DGL 4'!$P$3/'DGL 4'!$B$26)*(1-EXP(-'DGL 4'!$B$26*D718)) + ('DGL 4'!$P$4/'DGL 4'!$B$27)*(1-EXP(-'DGL 4'!$B$27*D718))+ ('DGL 4'!$P$5/'DGL 4'!$B$28)*(1-EXP(-'DGL 4'!$B$28*D718))</f>
        <v>-9.8039353176540871</v>
      </c>
      <c r="G718" s="21">
        <f>(F718+Systeme!$C$20)/Systeme!$C$17</f>
        <v>0.98039212936469189</v>
      </c>
      <c r="I718" s="8">
        <f>('DGL 4'!$P$7/'DGL 4'!$B$26)*(1-EXP(-'DGL 4'!$B$26*D718)) + ('DGL 4'!$P$8/'DGL 4'!$B$27)*(1-EXP(-'DGL 4'!$B$27*D718))+ ('DGL 4'!$P$9/'DGL 4'!$B$28)*(1-EXP(-'DGL 4'!$B$28*D718))</f>
        <v>9.803921285957566</v>
      </c>
      <c r="J718" s="21">
        <f>(I718+Systeme!$K$20)/Systeme!$K$17</f>
        <v>9.8039212859575668E-3</v>
      </c>
      <c r="L718" s="8">
        <f t="shared" si="22"/>
        <v>9.8039360803817542E-8</v>
      </c>
      <c r="M718" s="21">
        <f>(L718+Systeme!$S$20)/Systeme!$S$17</f>
        <v>9.803936080381754E-11</v>
      </c>
      <c r="O718" s="8">
        <f>('DGL 4'!$P$15/'DGL 4'!$B$26)*(1-EXP(-'DGL 4'!$B$26*D718)) + ('DGL 4'!$P$16/'DGL 4'!$B$27)*(1-EXP(-'DGL 4'!$B$27*D718))+ ('DGL 4'!$P$17/'DGL 4'!$B$28)*(1-EXP(-'DGL 4'!$B$28*D718))</f>
        <v>1.3933657160340182E-5</v>
      </c>
      <c r="P718" s="21">
        <f>(O718+Systeme!$AA$20)/Systeme!$AA$17</f>
        <v>1.3933657160340181E-16</v>
      </c>
    </row>
    <row r="719" spans="1:16" x14ac:dyDescent="0.25">
      <c r="A719" s="4">
        <f t="shared" si="23"/>
        <v>717</v>
      </c>
      <c r="D719" s="19">
        <f>A719*0.001 *Systeme!$G$4</f>
        <v>358.5</v>
      </c>
      <c r="F719" s="8">
        <f>('DGL 4'!$P$3/'DGL 4'!$B$26)*(1-EXP(-'DGL 4'!$B$26*D719)) + ('DGL 4'!$P$4/'DGL 4'!$B$27)*(1-EXP(-'DGL 4'!$B$27*D719))+ ('DGL 4'!$P$5/'DGL 4'!$B$28)*(1-EXP(-'DGL 4'!$B$28*D719))</f>
        <v>-9.8039353368776965</v>
      </c>
      <c r="G719" s="21">
        <f>(F719+Systeme!$C$20)/Systeme!$C$17</f>
        <v>0.98039212932624453</v>
      </c>
      <c r="I719" s="8">
        <f>('DGL 4'!$P$7/'DGL 4'!$B$26)*(1-EXP(-'DGL 4'!$B$26*D719)) + ('DGL 4'!$P$8/'DGL 4'!$B$27)*(1-EXP(-'DGL 4'!$B$27*D719))+ ('DGL 4'!$P$9/'DGL 4'!$B$28)*(1-EXP(-'DGL 4'!$B$28*D719))</f>
        <v>9.8039212855730948</v>
      </c>
      <c r="J719" s="21">
        <f>(I719+Systeme!$K$20)/Systeme!$K$17</f>
        <v>9.8039212855730948E-3</v>
      </c>
      <c r="L719" s="8">
        <f t="shared" si="22"/>
        <v>9.8039358561375741E-8</v>
      </c>
      <c r="M719" s="21">
        <f>(L719+Systeme!$S$20)/Systeme!$S$17</f>
        <v>9.8039358561375748E-11</v>
      </c>
      <c r="O719" s="8">
        <f>('DGL 4'!$P$15/'DGL 4'!$B$26)*(1-EXP(-'DGL 4'!$B$26*D719)) + ('DGL 4'!$P$16/'DGL 4'!$B$27)*(1-EXP(-'DGL 4'!$B$27*D719))+ ('DGL 4'!$P$17/'DGL 4'!$B$28)*(1-EXP(-'DGL 4'!$B$28*D719))</f>
        <v>1.395326524307524E-5</v>
      </c>
      <c r="P719" s="21">
        <f>(O719+Systeme!$AA$20)/Systeme!$AA$17</f>
        <v>1.395326524307524E-16</v>
      </c>
    </row>
    <row r="720" spans="1:16" x14ac:dyDescent="0.25">
      <c r="A720" s="4">
        <f t="shared" si="23"/>
        <v>718</v>
      </c>
      <c r="D720" s="19">
        <f>A720*0.001 *Systeme!$G$4</f>
        <v>359</v>
      </c>
      <c r="F720" s="8">
        <f>('DGL 4'!$P$3/'DGL 4'!$B$26)*(1-EXP(-'DGL 4'!$B$26*D720)) + ('DGL 4'!$P$4/'DGL 4'!$B$27)*(1-EXP(-'DGL 4'!$B$27*D720))+ ('DGL 4'!$P$5/'DGL 4'!$B$28)*(1-EXP(-'DGL 4'!$B$28*D720))</f>
        <v>-9.8039353561013076</v>
      </c>
      <c r="G720" s="21">
        <f>(F720+Systeme!$C$20)/Systeme!$C$17</f>
        <v>0.9803921292877974</v>
      </c>
      <c r="I720" s="8">
        <f>('DGL 4'!$P$7/'DGL 4'!$B$26)*(1-EXP(-'DGL 4'!$B$26*D720)) + ('DGL 4'!$P$8/'DGL 4'!$B$27)*(1-EXP(-'DGL 4'!$B$27*D720))+ ('DGL 4'!$P$9/'DGL 4'!$B$28)*(1-EXP(-'DGL 4'!$B$28*D720))</f>
        <v>9.8039212851886219</v>
      </c>
      <c r="J720" s="21">
        <f>(I720+Systeme!$K$20)/Systeme!$K$17</f>
        <v>9.8039212851886211E-3</v>
      </c>
      <c r="L720" s="8">
        <f t="shared" si="22"/>
        <v>9.8039359871647619E-8</v>
      </c>
      <c r="M720" s="21">
        <f>(L720+Systeme!$S$20)/Systeme!$S$17</f>
        <v>9.8039359871647622E-11</v>
      </c>
      <c r="O720" s="8">
        <f>('DGL 4'!$P$15/'DGL 4'!$B$26)*(1-EXP(-'DGL 4'!$B$26*D720)) + ('DGL 4'!$P$16/'DGL 4'!$B$27)*(1-EXP(-'DGL 4'!$B$27*D720))+ ('DGL 4'!$P$17/'DGL 4'!$B$28)*(1-EXP(-'DGL 4'!$B$28*D720))</f>
        <v>1.3972873325810299E-5</v>
      </c>
      <c r="P720" s="21">
        <f>(O720+Systeme!$AA$20)/Systeme!$AA$17</f>
        <v>1.3972873325810298E-16</v>
      </c>
    </row>
    <row r="721" spans="1:16" x14ac:dyDescent="0.25">
      <c r="A721" s="4">
        <f t="shared" si="23"/>
        <v>719</v>
      </c>
      <c r="D721" s="19">
        <f>A721*0.001 *Systeme!$G$4</f>
        <v>359.5</v>
      </c>
      <c r="F721" s="8">
        <f>('DGL 4'!$P$3/'DGL 4'!$B$26)*(1-EXP(-'DGL 4'!$B$26*D721)) + ('DGL 4'!$P$4/'DGL 4'!$B$27)*(1-EXP(-'DGL 4'!$B$27*D721))+ ('DGL 4'!$P$5/'DGL 4'!$B$28)*(1-EXP(-'DGL 4'!$B$28*D721))</f>
        <v>-9.8039353753249188</v>
      </c>
      <c r="G721" s="21">
        <f>(F721+Systeme!$C$20)/Systeme!$C$17</f>
        <v>0.98039212924935015</v>
      </c>
      <c r="I721" s="8">
        <f>('DGL 4'!$P$7/'DGL 4'!$B$26)*(1-EXP(-'DGL 4'!$B$26*D721)) + ('DGL 4'!$P$8/'DGL 4'!$B$27)*(1-EXP(-'DGL 4'!$B$27*D721))+ ('DGL 4'!$P$9/'DGL 4'!$B$28)*(1-EXP(-'DGL 4'!$B$28*D721))</f>
        <v>9.803921284804149</v>
      </c>
      <c r="J721" s="21">
        <f>(I721+Systeme!$K$20)/Systeme!$K$17</f>
        <v>9.8039212848041492E-3</v>
      </c>
      <c r="L721" s="8">
        <f t="shared" si="22"/>
        <v>9.8039361181921191E-8</v>
      </c>
      <c r="M721" s="21">
        <f>(L721+Systeme!$S$20)/Systeme!$S$17</f>
        <v>9.803936118192119E-11</v>
      </c>
      <c r="O721" s="8">
        <f>('DGL 4'!$P$15/'DGL 4'!$B$26)*(1-EXP(-'DGL 4'!$B$26*D721)) + ('DGL 4'!$P$16/'DGL 4'!$B$27)*(1-EXP(-'DGL 4'!$B$27*D721))+ ('DGL 4'!$P$17/'DGL 4'!$B$28)*(1-EXP(-'DGL 4'!$B$28*D721))</f>
        <v>1.3992481408545356E-5</v>
      </c>
      <c r="P721" s="21">
        <f>(O721+Systeme!$AA$20)/Systeme!$AA$17</f>
        <v>1.3992481408545357E-16</v>
      </c>
    </row>
    <row r="722" spans="1:16" x14ac:dyDescent="0.25">
      <c r="A722" s="4">
        <f t="shared" si="23"/>
        <v>720</v>
      </c>
      <c r="D722" s="19">
        <f>A722*0.001 *Systeme!$G$4</f>
        <v>360</v>
      </c>
      <c r="F722" s="8">
        <f>('DGL 4'!$P$3/'DGL 4'!$B$26)*(1-EXP(-'DGL 4'!$B$26*D722)) + ('DGL 4'!$P$4/'DGL 4'!$B$27)*(1-EXP(-'DGL 4'!$B$27*D722))+ ('DGL 4'!$P$5/'DGL 4'!$B$28)*(1-EXP(-'DGL 4'!$B$28*D722))</f>
        <v>-9.8039353945485299</v>
      </c>
      <c r="G722" s="21">
        <f>(F722+Systeme!$C$20)/Systeme!$C$17</f>
        <v>0.98039212921090291</v>
      </c>
      <c r="I722" s="8">
        <f>('DGL 4'!$P$7/'DGL 4'!$B$26)*(1-EXP(-'DGL 4'!$B$26*D722)) + ('DGL 4'!$P$8/'DGL 4'!$B$27)*(1-EXP(-'DGL 4'!$B$27*D722))+ ('DGL 4'!$P$9/'DGL 4'!$B$28)*(1-EXP(-'DGL 4'!$B$28*D722))</f>
        <v>9.8039212844196779</v>
      </c>
      <c r="J722" s="21">
        <f>(I722+Systeme!$K$20)/Systeme!$K$17</f>
        <v>9.8039212844196772E-3</v>
      </c>
      <c r="L722" s="8">
        <f t="shared" si="22"/>
        <v>9.803936071583623E-8</v>
      </c>
      <c r="M722" s="21">
        <f>(L722+Systeme!$S$20)/Systeme!$S$17</f>
        <v>9.8039360715836231E-11</v>
      </c>
      <c r="O722" s="8">
        <f>('DGL 4'!$P$15/'DGL 4'!$B$26)*(1-EXP(-'DGL 4'!$B$26*D722)) + ('DGL 4'!$P$16/'DGL 4'!$B$27)*(1-EXP(-'DGL 4'!$B$27*D722))+ ('DGL 4'!$P$17/'DGL 4'!$B$28)*(1-EXP(-'DGL 4'!$B$28*D722))</f>
        <v>1.4012089491280415E-5</v>
      </c>
      <c r="P722" s="21">
        <f>(O722+Systeme!$AA$20)/Systeme!$AA$17</f>
        <v>1.4012089491280416E-16</v>
      </c>
    </row>
    <row r="723" spans="1:16" x14ac:dyDescent="0.25">
      <c r="A723" s="4">
        <f t="shared" si="23"/>
        <v>721</v>
      </c>
      <c r="D723" s="19">
        <f>A723*0.001 *Systeme!$G$4</f>
        <v>360.5</v>
      </c>
      <c r="F723" s="8">
        <f>('DGL 4'!$P$3/'DGL 4'!$B$26)*(1-EXP(-'DGL 4'!$B$26*D723)) + ('DGL 4'!$P$4/'DGL 4'!$B$27)*(1-EXP(-'DGL 4'!$B$27*D723))+ ('DGL 4'!$P$5/'DGL 4'!$B$28)*(1-EXP(-'DGL 4'!$B$28*D723))</f>
        <v>-9.8039354137721393</v>
      </c>
      <c r="G723" s="21">
        <f>(F723+Systeme!$C$20)/Systeme!$C$17</f>
        <v>0.98039212917245577</v>
      </c>
      <c r="I723" s="8">
        <f>('DGL 4'!$P$7/'DGL 4'!$B$26)*(1-EXP(-'DGL 4'!$B$26*D723)) + ('DGL 4'!$P$8/'DGL 4'!$B$27)*(1-EXP(-'DGL 4'!$B$27*D723))+ ('DGL 4'!$P$9/'DGL 4'!$B$28)*(1-EXP(-'DGL 4'!$B$28*D723))</f>
        <v>9.803921284035205</v>
      </c>
      <c r="J723" s="21">
        <f>(I723+Systeme!$K$20)/Systeme!$K$17</f>
        <v>9.8039212840352052E-3</v>
      </c>
      <c r="L723" s="8">
        <f t="shared" si="22"/>
        <v>9.8039360249752963E-8</v>
      </c>
      <c r="M723" s="21">
        <f>(L723+Systeme!$S$20)/Systeme!$S$17</f>
        <v>9.8039360249752966E-11</v>
      </c>
      <c r="O723" s="8">
        <f>('DGL 4'!$P$15/'DGL 4'!$B$26)*(1-EXP(-'DGL 4'!$B$26*D723)) + ('DGL 4'!$P$16/'DGL 4'!$B$27)*(1-EXP(-'DGL 4'!$B$27*D723))+ ('DGL 4'!$P$17/'DGL 4'!$B$28)*(1-EXP(-'DGL 4'!$B$28*D723))</f>
        <v>1.4031697574015472E-5</v>
      </c>
      <c r="P723" s="21">
        <f>(O723+Systeme!$AA$20)/Systeme!$AA$17</f>
        <v>1.4031697574015472E-16</v>
      </c>
    </row>
    <row r="724" spans="1:16" x14ac:dyDescent="0.25">
      <c r="A724" s="4">
        <f t="shared" si="23"/>
        <v>722</v>
      </c>
      <c r="D724" s="19">
        <f>A724*0.001 *Systeme!$G$4</f>
        <v>361</v>
      </c>
      <c r="F724" s="8">
        <f>('DGL 4'!$P$3/'DGL 4'!$B$26)*(1-EXP(-'DGL 4'!$B$26*D724)) + ('DGL 4'!$P$4/'DGL 4'!$B$27)*(1-EXP(-'DGL 4'!$B$27*D724))+ ('DGL 4'!$P$5/'DGL 4'!$B$28)*(1-EXP(-'DGL 4'!$B$28*D724))</f>
        <v>-9.8039354329957504</v>
      </c>
      <c r="G724" s="21">
        <f>(F724+Systeme!$C$20)/Systeme!$C$17</f>
        <v>0.98039212913400853</v>
      </c>
      <c r="I724" s="8">
        <f>('DGL 4'!$P$7/'DGL 4'!$B$26)*(1-EXP(-'DGL 4'!$B$26*D724)) + ('DGL 4'!$P$8/'DGL 4'!$B$27)*(1-EXP(-'DGL 4'!$B$27*D724))+ ('DGL 4'!$P$9/'DGL 4'!$B$28)*(1-EXP(-'DGL 4'!$B$28*D724))</f>
        <v>9.8039212836507321</v>
      </c>
      <c r="J724" s="21">
        <f>(I724+Systeme!$K$20)/Systeme!$K$17</f>
        <v>9.8039212836507315E-3</v>
      </c>
      <c r="L724" s="8">
        <f t="shared" si="22"/>
        <v>9.8039361560024841E-8</v>
      </c>
      <c r="M724" s="21">
        <f>(L724+Systeme!$S$20)/Systeme!$S$17</f>
        <v>9.8039361560024841E-11</v>
      </c>
      <c r="O724" s="8">
        <f>('DGL 4'!$P$15/'DGL 4'!$B$26)*(1-EXP(-'DGL 4'!$B$26*D724)) + ('DGL 4'!$P$16/'DGL 4'!$B$27)*(1-EXP(-'DGL 4'!$B$27*D724))+ ('DGL 4'!$P$17/'DGL 4'!$B$28)*(1-EXP(-'DGL 4'!$B$28*D724))</f>
        <v>1.405130565675053E-5</v>
      </c>
      <c r="P724" s="21">
        <f>(O724+Systeme!$AA$20)/Systeme!$AA$17</f>
        <v>1.405130565675053E-16</v>
      </c>
    </row>
    <row r="725" spans="1:16" x14ac:dyDescent="0.25">
      <c r="A725" s="4">
        <f t="shared" si="23"/>
        <v>723</v>
      </c>
      <c r="D725" s="19">
        <f>A725*0.001 *Systeme!$G$4</f>
        <v>361.5</v>
      </c>
      <c r="F725" s="8">
        <f>('DGL 4'!$P$3/'DGL 4'!$B$26)*(1-EXP(-'DGL 4'!$B$26*D725)) + ('DGL 4'!$P$4/'DGL 4'!$B$27)*(1-EXP(-'DGL 4'!$B$27*D725))+ ('DGL 4'!$P$5/'DGL 4'!$B$28)*(1-EXP(-'DGL 4'!$B$28*D725))</f>
        <v>-9.8039354522193616</v>
      </c>
      <c r="G725" s="21">
        <f>(F725+Systeme!$C$20)/Systeme!$C$17</f>
        <v>0.98039212909556128</v>
      </c>
      <c r="I725" s="8">
        <f>('DGL 4'!$P$7/'DGL 4'!$B$26)*(1-EXP(-'DGL 4'!$B$26*D725)) + ('DGL 4'!$P$8/'DGL 4'!$B$27)*(1-EXP(-'DGL 4'!$B$27*D725))+ ('DGL 4'!$P$9/'DGL 4'!$B$28)*(1-EXP(-'DGL 4'!$B$28*D725))</f>
        <v>9.803921283266261</v>
      </c>
      <c r="J725" s="21">
        <f>(I725+Systeme!$K$20)/Systeme!$K$17</f>
        <v>9.8039212832662613E-3</v>
      </c>
      <c r="L725" s="8">
        <f t="shared" si="22"/>
        <v>9.8039361093939879E-8</v>
      </c>
      <c r="M725" s="21">
        <f>(L725+Systeme!$S$20)/Systeme!$S$17</f>
        <v>9.8039361093939882E-11</v>
      </c>
      <c r="O725" s="8">
        <f>('DGL 4'!$P$15/'DGL 4'!$B$26)*(1-EXP(-'DGL 4'!$B$26*D725)) + ('DGL 4'!$P$16/'DGL 4'!$B$27)*(1-EXP(-'DGL 4'!$B$27*D725))+ ('DGL 4'!$P$17/'DGL 4'!$B$28)*(1-EXP(-'DGL 4'!$B$28*D725))</f>
        <v>1.4070913739485589E-5</v>
      </c>
      <c r="P725" s="21">
        <f>(O725+Systeme!$AA$20)/Systeme!$AA$17</f>
        <v>1.4070913739485589E-16</v>
      </c>
    </row>
    <row r="726" spans="1:16" x14ac:dyDescent="0.25">
      <c r="A726" s="4">
        <f t="shared" si="23"/>
        <v>724</v>
      </c>
      <c r="D726" s="19">
        <f>A726*0.001 *Systeme!$G$4</f>
        <v>362</v>
      </c>
      <c r="F726" s="8">
        <f>('DGL 4'!$P$3/'DGL 4'!$B$26)*(1-EXP(-'DGL 4'!$B$26*D726)) + ('DGL 4'!$P$4/'DGL 4'!$B$27)*(1-EXP(-'DGL 4'!$B$27*D726))+ ('DGL 4'!$P$5/'DGL 4'!$B$28)*(1-EXP(-'DGL 4'!$B$28*D726))</f>
        <v>-9.8039354714429727</v>
      </c>
      <c r="G726" s="21">
        <f>(F726+Systeme!$C$20)/Systeme!$C$17</f>
        <v>0.98039212905711404</v>
      </c>
      <c r="I726" s="8">
        <f>('DGL 4'!$P$7/'DGL 4'!$B$26)*(1-EXP(-'DGL 4'!$B$26*D726)) + ('DGL 4'!$P$8/'DGL 4'!$B$27)*(1-EXP(-'DGL 4'!$B$27*D726))+ ('DGL 4'!$P$9/'DGL 4'!$B$28)*(1-EXP(-'DGL 4'!$B$28*D726))</f>
        <v>9.8039212828817881</v>
      </c>
      <c r="J726" s="21">
        <f>(I726+Systeme!$K$20)/Systeme!$K$17</f>
        <v>9.8039212828817876E-3</v>
      </c>
      <c r="L726" s="8">
        <f t="shared" si="22"/>
        <v>9.8039362404213451E-8</v>
      </c>
      <c r="M726" s="21">
        <f>(L726+Systeme!$S$20)/Systeme!$S$17</f>
        <v>9.803936240421345E-11</v>
      </c>
      <c r="O726" s="8">
        <f>('DGL 4'!$P$15/'DGL 4'!$B$26)*(1-EXP(-'DGL 4'!$B$26*D726)) + ('DGL 4'!$P$16/'DGL 4'!$B$27)*(1-EXP(-'DGL 4'!$B$27*D726))+ ('DGL 4'!$P$17/'DGL 4'!$B$28)*(1-EXP(-'DGL 4'!$B$28*D726))</f>
        <v>1.4090521822220646E-5</v>
      </c>
      <c r="P726" s="21">
        <f>(O726+Systeme!$AA$20)/Systeme!$AA$17</f>
        <v>1.4090521822220645E-16</v>
      </c>
    </row>
    <row r="727" spans="1:16" x14ac:dyDescent="0.25">
      <c r="A727" s="4">
        <f t="shared" si="23"/>
        <v>725</v>
      </c>
      <c r="D727" s="19">
        <f>A727*0.001 *Systeme!$G$4</f>
        <v>362.5</v>
      </c>
      <c r="F727" s="8">
        <f>('DGL 4'!$P$3/'DGL 4'!$B$26)*(1-EXP(-'DGL 4'!$B$26*D727)) + ('DGL 4'!$P$4/'DGL 4'!$B$27)*(1-EXP(-'DGL 4'!$B$27*D727))+ ('DGL 4'!$P$5/'DGL 4'!$B$28)*(1-EXP(-'DGL 4'!$B$28*D727))</f>
        <v>-9.8039354906665821</v>
      </c>
      <c r="G727" s="21">
        <f>(F727+Systeme!$C$20)/Systeme!$C$17</f>
        <v>0.9803921290186669</v>
      </c>
      <c r="I727" s="8">
        <f>('DGL 4'!$P$7/'DGL 4'!$B$26)*(1-EXP(-'DGL 4'!$B$26*D727)) + ('DGL 4'!$P$8/'DGL 4'!$B$27)*(1-EXP(-'DGL 4'!$B$27*D727))+ ('DGL 4'!$P$9/'DGL 4'!$B$28)*(1-EXP(-'DGL 4'!$B$28*D727))</f>
        <v>9.803921282497317</v>
      </c>
      <c r="J727" s="21">
        <f>(I727+Systeme!$K$20)/Systeme!$K$17</f>
        <v>9.8039212824973174E-3</v>
      </c>
      <c r="L727" s="8">
        <f t="shared" si="22"/>
        <v>9.803936016177165E-8</v>
      </c>
      <c r="M727" s="21">
        <f>(L727+Systeme!$S$20)/Systeme!$S$17</f>
        <v>9.8039360161771645E-11</v>
      </c>
      <c r="O727" s="8">
        <f>('DGL 4'!$P$15/'DGL 4'!$B$26)*(1-EXP(-'DGL 4'!$B$26*D727)) + ('DGL 4'!$P$16/'DGL 4'!$B$27)*(1-EXP(-'DGL 4'!$B$27*D727))+ ('DGL 4'!$P$17/'DGL 4'!$B$28)*(1-EXP(-'DGL 4'!$B$28*D727))</f>
        <v>1.4110129904955705E-5</v>
      </c>
      <c r="P727" s="21">
        <f>(O727+Systeme!$AA$20)/Systeme!$AA$17</f>
        <v>1.4110129904955704E-16</v>
      </c>
    </row>
    <row r="728" spans="1:16" x14ac:dyDescent="0.25">
      <c r="A728" s="4">
        <f t="shared" si="23"/>
        <v>726</v>
      </c>
      <c r="D728" s="19">
        <f>A728*0.001 *Systeme!$G$4</f>
        <v>363</v>
      </c>
      <c r="F728" s="8">
        <f>('DGL 4'!$P$3/'DGL 4'!$B$26)*(1-EXP(-'DGL 4'!$B$26*D728)) + ('DGL 4'!$P$4/'DGL 4'!$B$27)*(1-EXP(-'DGL 4'!$B$27*D728))+ ('DGL 4'!$P$5/'DGL 4'!$B$28)*(1-EXP(-'DGL 4'!$B$28*D728))</f>
        <v>-9.8039355098901932</v>
      </c>
      <c r="G728" s="21">
        <f>(F728+Systeme!$C$20)/Systeme!$C$17</f>
        <v>0.98039212898021955</v>
      </c>
      <c r="I728" s="8">
        <f>('DGL 4'!$P$7/'DGL 4'!$B$26)*(1-EXP(-'DGL 4'!$B$26*D728)) + ('DGL 4'!$P$8/'DGL 4'!$B$27)*(1-EXP(-'DGL 4'!$B$27*D728))+ ('DGL 4'!$P$9/'DGL 4'!$B$28)*(1-EXP(-'DGL 4'!$B$28*D728))</f>
        <v>9.8039212821128441</v>
      </c>
      <c r="J728" s="21">
        <f>(I728+Systeme!$K$20)/Systeme!$K$17</f>
        <v>9.8039212821128437E-3</v>
      </c>
      <c r="L728" s="8">
        <f t="shared" si="22"/>
        <v>9.8039361472043528E-8</v>
      </c>
      <c r="M728" s="21">
        <f>(L728+Systeme!$S$20)/Systeme!$S$17</f>
        <v>9.8039361472043533E-11</v>
      </c>
      <c r="O728" s="8">
        <f>('DGL 4'!$P$15/'DGL 4'!$B$26)*(1-EXP(-'DGL 4'!$B$26*D728)) + ('DGL 4'!$P$16/'DGL 4'!$B$27)*(1-EXP(-'DGL 4'!$B$27*D728))+ ('DGL 4'!$P$17/'DGL 4'!$B$28)*(1-EXP(-'DGL 4'!$B$28*D728))</f>
        <v>1.4129737987690763E-5</v>
      </c>
      <c r="P728" s="21">
        <f>(O728+Systeme!$AA$20)/Systeme!$AA$17</f>
        <v>1.4129737987690763E-16</v>
      </c>
    </row>
    <row r="729" spans="1:16" x14ac:dyDescent="0.25">
      <c r="A729" s="4">
        <f t="shared" si="23"/>
        <v>727</v>
      </c>
      <c r="D729" s="19">
        <f>A729*0.001 *Systeme!$G$4</f>
        <v>363.5</v>
      </c>
      <c r="F729" s="8">
        <f>('DGL 4'!$P$3/'DGL 4'!$B$26)*(1-EXP(-'DGL 4'!$B$26*D729)) + ('DGL 4'!$P$4/'DGL 4'!$B$27)*(1-EXP(-'DGL 4'!$B$27*D729))+ ('DGL 4'!$P$5/'DGL 4'!$B$28)*(1-EXP(-'DGL 4'!$B$28*D729))</f>
        <v>-9.8039355291138044</v>
      </c>
      <c r="G729" s="21">
        <f>(F729+Systeme!$C$20)/Systeme!$C$17</f>
        <v>0.98039212894177241</v>
      </c>
      <c r="I729" s="8">
        <f>('DGL 4'!$P$7/'DGL 4'!$B$26)*(1-EXP(-'DGL 4'!$B$26*D729)) + ('DGL 4'!$P$8/'DGL 4'!$B$27)*(1-EXP(-'DGL 4'!$B$27*D729))+ ('DGL 4'!$P$9/'DGL 4'!$B$28)*(1-EXP(-'DGL 4'!$B$28*D729))</f>
        <v>9.8039212817283712</v>
      </c>
      <c r="J729" s="21">
        <f>(I729+Systeme!$K$20)/Systeme!$K$17</f>
        <v>9.8039212817283717E-3</v>
      </c>
      <c r="L729" s="8">
        <f t="shared" si="22"/>
        <v>9.80393627823171E-8</v>
      </c>
      <c r="M729" s="21">
        <f>(L729+Systeme!$S$20)/Systeme!$S$17</f>
        <v>9.80393627823171E-11</v>
      </c>
      <c r="O729" s="8">
        <f>('DGL 4'!$P$15/'DGL 4'!$B$26)*(1-EXP(-'DGL 4'!$B$26*D729)) + ('DGL 4'!$P$16/'DGL 4'!$B$27)*(1-EXP(-'DGL 4'!$B$27*D729))+ ('DGL 4'!$P$17/'DGL 4'!$B$28)*(1-EXP(-'DGL 4'!$B$28*D729))</f>
        <v>1.414934607042582E-5</v>
      </c>
      <c r="P729" s="21">
        <f>(O729+Systeme!$AA$20)/Systeme!$AA$17</f>
        <v>1.4149346070425821E-16</v>
      </c>
    </row>
    <row r="730" spans="1:16" x14ac:dyDescent="0.25">
      <c r="A730" s="4">
        <f t="shared" si="23"/>
        <v>728</v>
      </c>
      <c r="D730" s="19">
        <f>A730*0.001 *Systeme!$G$4</f>
        <v>364</v>
      </c>
      <c r="F730" s="8">
        <f>('DGL 4'!$P$3/'DGL 4'!$B$26)*(1-EXP(-'DGL 4'!$B$26*D730)) + ('DGL 4'!$P$4/'DGL 4'!$B$27)*(1-EXP(-'DGL 4'!$B$27*D730))+ ('DGL 4'!$P$5/'DGL 4'!$B$28)*(1-EXP(-'DGL 4'!$B$28*D730))</f>
        <v>-9.8039355483374155</v>
      </c>
      <c r="G730" s="21">
        <f>(F730+Systeme!$C$20)/Systeme!$C$17</f>
        <v>0.98039212890332517</v>
      </c>
      <c r="I730" s="8">
        <f>('DGL 4'!$P$7/'DGL 4'!$B$26)*(1-EXP(-'DGL 4'!$B$26*D730)) + ('DGL 4'!$P$8/'DGL 4'!$B$27)*(1-EXP(-'DGL 4'!$B$27*D730))+ ('DGL 4'!$P$9/'DGL 4'!$B$28)*(1-EXP(-'DGL 4'!$B$28*D730))</f>
        <v>9.8039212813439001</v>
      </c>
      <c r="J730" s="21">
        <f>(I730+Systeme!$K$20)/Systeme!$K$17</f>
        <v>9.8039212813438997E-3</v>
      </c>
      <c r="L730" s="8">
        <f t="shared" si="22"/>
        <v>9.8039362316232139E-8</v>
      </c>
      <c r="M730" s="21">
        <f>(L730+Systeme!$S$20)/Systeme!$S$17</f>
        <v>9.8039362316232142E-11</v>
      </c>
      <c r="O730" s="8">
        <f>('DGL 4'!$P$15/'DGL 4'!$B$26)*(1-EXP(-'DGL 4'!$B$26*D730)) + ('DGL 4'!$P$16/'DGL 4'!$B$27)*(1-EXP(-'DGL 4'!$B$27*D730))+ ('DGL 4'!$P$17/'DGL 4'!$B$28)*(1-EXP(-'DGL 4'!$B$28*D730))</f>
        <v>1.4168954153160879E-5</v>
      </c>
      <c r="P730" s="21">
        <f>(O730+Systeme!$AA$20)/Systeme!$AA$17</f>
        <v>1.416895415316088E-16</v>
      </c>
    </row>
    <row r="731" spans="1:16" x14ac:dyDescent="0.25">
      <c r="A731" s="4">
        <f t="shared" si="23"/>
        <v>729</v>
      </c>
      <c r="D731" s="19">
        <f>A731*0.001 *Systeme!$G$4</f>
        <v>364.5</v>
      </c>
      <c r="F731" s="8">
        <f>('DGL 4'!$P$3/'DGL 4'!$B$26)*(1-EXP(-'DGL 4'!$B$26*D731)) + ('DGL 4'!$P$4/'DGL 4'!$B$27)*(1-EXP(-'DGL 4'!$B$27*D731))+ ('DGL 4'!$P$5/'DGL 4'!$B$28)*(1-EXP(-'DGL 4'!$B$28*D731))</f>
        <v>-9.8039355675610249</v>
      </c>
      <c r="G731" s="21">
        <f>(F731+Systeme!$C$20)/Systeme!$C$17</f>
        <v>0.98039212886487792</v>
      </c>
      <c r="I731" s="8">
        <f>('DGL 4'!$P$7/'DGL 4'!$B$26)*(1-EXP(-'DGL 4'!$B$26*D731)) + ('DGL 4'!$P$8/'DGL 4'!$B$27)*(1-EXP(-'DGL 4'!$B$27*D731))+ ('DGL 4'!$P$9/'DGL 4'!$B$28)*(1-EXP(-'DGL 4'!$B$28*D731))</f>
        <v>9.8039212809594272</v>
      </c>
      <c r="J731" s="21">
        <f>(I731+Systeme!$K$20)/Systeme!$K$17</f>
        <v>9.8039212809594278E-3</v>
      </c>
      <c r="L731" s="8">
        <f t="shared" si="22"/>
        <v>9.8039361850147178E-8</v>
      </c>
      <c r="M731" s="21">
        <f>(L731+Systeme!$S$20)/Systeme!$S$17</f>
        <v>9.8039361850147183E-11</v>
      </c>
      <c r="O731" s="8">
        <f>('DGL 4'!$P$15/'DGL 4'!$B$26)*(1-EXP(-'DGL 4'!$B$26*D731)) + ('DGL 4'!$P$16/'DGL 4'!$B$27)*(1-EXP(-'DGL 4'!$B$27*D731))+ ('DGL 4'!$P$17/'DGL 4'!$B$28)*(1-EXP(-'DGL 4'!$B$28*D731))</f>
        <v>1.4188562235895938E-5</v>
      </c>
      <c r="P731" s="21">
        <f>(O731+Systeme!$AA$20)/Systeme!$AA$17</f>
        <v>1.4188562235895938E-16</v>
      </c>
    </row>
    <row r="732" spans="1:16" x14ac:dyDescent="0.25">
      <c r="A732" s="4">
        <f t="shared" si="23"/>
        <v>730</v>
      </c>
      <c r="D732" s="19">
        <f>A732*0.001 *Systeme!$G$4</f>
        <v>365</v>
      </c>
      <c r="F732" s="8">
        <f>('DGL 4'!$P$3/'DGL 4'!$B$26)*(1-EXP(-'DGL 4'!$B$26*D732)) + ('DGL 4'!$P$4/'DGL 4'!$B$27)*(1-EXP(-'DGL 4'!$B$27*D732))+ ('DGL 4'!$P$5/'DGL 4'!$B$28)*(1-EXP(-'DGL 4'!$B$28*D732))</f>
        <v>-9.8039355867846361</v>
      </c>
      <c r="G732" s="21">
        <f>(F732+Systeme!$C$20)/Systeme!$C$17</f>
        <v>0.98039212882643079</v>
      </c>
      <c r="I732" s="8">
        <f>('DGL 4'!$P$7/'DGL 4'!$B$26)*(1-EXP(-'DGL 4'!$B$26*D732)) + ('DGL 4'!$P$8/'DGL 4'!$B$27)*(1-EXP(-'DGL 4'!$B$27*D732))+ ('DGL 4'!$P$9/'DGL 4'!$B$28)*(1-EXP(-'DGL 4'!$B$28*D732))</f>
        <v>9.803921280574956</v>
      </c>
      <c r="J732" s="21">
        <f>(I732+Systeme!$K$20)/Systeme!$K$17</f>
        <v>9.8039212805749558E-3</v>
      </c>
      <c r="L732" s="8">
        <f t="shared" si="22"/>
        <v>9.803936138406391E-8</v>
      </c>
      <c r="M732" s="21">
        <f>(L732+Systeme!$S$20)/Systeme!$S$17</f>
        <v>9.8039361384063905E-11</v>
      </c>
      <c r="O732" s="8">
        <f>('DGL 4'!$P$15/'DGL 4'!$B$26)*(1-EXP(-'DGL 4'!$B$26*D732)) + ('DGL 4'!$P$16/'DGL 4'!$B$27)*(1-EXP(-'DGL 4'!$B$27*D732))+ ('DGL 4'!$P$17/'DGL 4'!$B$28)*(1-EXP(-'DGL 4'!$B$28*D732))</f>
        <v>1.4208170318630995E-5</v>
      </c>
      <c r="P732" s="21">
        <f>(O732+Systeme!$AA$20)/Systeme!$AA$17</f>
        <v>1.4208170318630995E-16</v>
      </c>
    </row>
    <row r="733" spans="1:16" x14ac:dyDescent="0.25">
      <c r="A733" s="4">
        <f t="shared" si="23"/>
        <v>731</v>
      </c>
      <c r="D733" s="19">
        <f>A733*0.001 *Systeme!$G$4</f>
        <v>365.5</v>
      </c>
      <c r="F733" s="8">
        <f>('DGL 4'!$P$3/'DGL 4'!$B$26)*(1-EXP(-'DGL 4'!$B$26*D733)) + ('DGL 4'!$P$4/'DGL 4'!$B$27)*(1-EXP(-'DGL 4'!$B$27*D733))+ ('DGL 4'!$P$5/'DGL 4'!$B$28)*(1-EXP(-'DGL 4'!$B$28*D733))</f>
        <v>-9.8039356060082472</v>
      </c>
      <c r="G733" s="21">
        <f>(F733+Systeme!$C$20)/Systeme!$C$17</f>
        <v>0.98039212878798354</v>
      </c>
      <c r="I733" s="8">
        <f>('DGL 4'!$P$7/'DGL 4'!$B$26)*(1-EXP(-'DGL 4'!$B$26*D733)) + ('DGL 4'!$P$8/'DGL 4'!$B$27)*(1-EXP(-'DGL 4'!$B$27*D733))+ ('DGL 4'!$P$9/'DGL 4'!$B$28)*(1-EXP(-'DGL 4'!$B$28*D733))</f>
        <v>9.8039212801904831</v>
      </c>
      <c r="J733" s="21">
        <f>(I733+Systeme!$K$20)/Systeme!$K$17</f>
        <v>9.8039212801904838E-3</v>
      </c>
      <c r="L733" s="8">
        <f t="shared" si="22"/>
        <v>9.8039362694335788E-8</v>
      </c>
      <c r="M733" s="21">
        <f>(L733+Systeme!$S$20)/Systeme!$S$17</f>
        <v>9.8039362694335792E-11</v>
      </c>
      <c r="O733" s="8">
        <f>('DGL 4'!$P$15/'DGL 4'!$B$26)*(1-EXP(-'DGL 4'!$B$26*D733)) + ('DGL 4'!$P$16/'DGL 4'!$B$27)*(1-EXP(-'DGL 4'!$B$27*D733))+ ('DGL 4'!$P$17/'DGL 4'!$B$28)*(1-EXP(-'DGL 4'!$B$28*D733))</f>
        <v>1.4227778401366053E-5</v>
      </c>
      <c r="P733" s="21">
        <f>(O733+Systeme!$AA$20)/Systeme!$AA$17</f>
        <v>1.4227778401366053E-16</v>
      </c>
    </row>
    <row r="734" spans="1:16" x14ac:dyDescent="0.25">
      <c r="A734" s="4">
        <f t="shared" si="23"/>
        <v>732</v>
      </c>
      <c r="D734" s="19">
        <f>A734*0.001 *Systeme!$G$4</f>
        <v>366</v>
      </c>
      <c r="F734" s="8">
        <f>('DGL 4'!$P$3/'DGL 4'!$B$26)*(1-EXP(-'DGL 4'!$B$26*D734)) + ('DGL 4'!$P$4/'DGL 4'!$B$27)*(1-EXP(-'DGL 4'!$B$27*D734))+ ('DGL 4'!$P$5/'DGL 4'!$B$28)*(1-EXP(-'DGL 4'!$B$28*D734))</f>
        <v>-9.8039356252318584</v>
      </c>
      <c r="G734" s="21">
        <f>(F734+Systeme!$C$20)/Systeme!$C$17</f>
        <v>0.9803921287495363</v>
      </c>
      <c r="I734" s="8">
        <f>('DGL 4'!$P$7/'DGL 4'!$B$26)*(1-EXP(-'DGL 4'!$B$26*D734)) + ('DGL 4'!$P$8/'DGL 4'!$B$27)*(1-EXP(-'DGL 4'!$B$27*D734))+ ('DGL 4'!$P$9/'DGL 4'!$B$28)*(1-EXP(-'DGL 4'!$B$28*D734))</f>
        <v>9.8039212798060102</v>
      </c>
      <c r="J734" s="21">
        <f>(I734+Systeme!$K$20)/Systeme!$K$17</f>
        <v>9.8039212798060101E-3</v>
      </c>
      <c r="L734" s="8">
        <f t="shared" si="22"/>
        <v>9.803936400460936E-8</v>
      </c>
      <c r="M734" s="21">
        <f>(L734+Systeme!$S$20)/Systeme!$S$17</f>
        <v>9.803936400460936E-11</v>
      </c>
      <c r="O734" s="8">
        <f>('DGL 4'!$P$15/'DGL 4'!$B$26)*(1-EXP(-'DGL 4'!$B$26*D734)) + ('DGL 4'!$P$16/'DGL 4'!$B$27)*(1-EXP(-'DGL 4'!$B$27*D734))+ ('DGL 4'!$P$17/'DGL 4'!$B$28)*(1-EXP(-'DGL 4'!$B$28*D734))</f>
        <v>1.424738648410111E-5</v>
      </c>
      <c r="P734" s="21">
        <f>(O734+Systeme!$AA$20)/Systeme!$AA$17</f>
        <v>1.4247386484101109E-16</v>
      </c>
    </row>
    <row r="735" spans="1:16" x14ac:dyDescent="0.25">
      <c r="A735" s="4">
        <f t="shared" si="23"/>
        <v>733</v>
      </c>
      <c r="D735" s="19">
        <f>A735*0.001 *Systeme!$G$4</f>
        <v>366.5</v>
      </c>
      <c r="F735" s="8">
        <f>('DGL 4'!$P$3/'DGL 4'!$B$26)*(1-EXP(-'DGL 4'!$B$26*D735)) + ('DGL 4'!$P$4/'DGL 4'!$B$27)*(1-EXP(-'DGL 4'!$B$27*D735))+ ('DGL 4'!$P$5/'DGL 4'!$B$28)*(1-EXP(-'DGL 4'!$B$28*D735))</f>
        <v>-9.8039356444554677</v>
      </c>
      <c r="G735" s="21">
        <f>(F735+Systeme!$C$20)/Systeme!$C$17</f>
        <v>0.98039212871108905</v>
      </c>
      <c r="I735" s="8">
        <f>('DGL 4'!$P$7/'DGL 4'!$B$26)*(1-EXP(-'DGL 4'!$B$26*D735)) + ('DGL 4'!$P$8/'DGL 4'!$B$27)*(1-EXP(-'DGL 4'!$B$27*D735))+ ('DGL 4'!$P$9/'DGL 4'!$B$28)*(1-EXP(-'DGL 4'!$B$28*D735))</f>
        <v>9.8039212794215391</v>
      </c>
      <c r="J735" s="21">
        <f>(I735+Systeme!$K$20)/Systeme!$K$17</f>
        <v>9.8039212794215399E-3</v>
      </c>
      <c r="L735" s="8">
        <f t="shared" si="22"/>
        <v>9.8039361762167559E-8</v>
      </c>
      <c r="M735" s="21">
        <f>(L735+Systeme!$S$20)/Systeme!$S$17</f>
        <v>9.8039361762167555E-11</v>
      </c>
      <c r="O735" s="8">
        <f>('DGL 4'!$P$15/'DGL 4'!$B$26)*(1-EXP(-'DGL 4'!$B$26*D735)) + ('DGL 4'!$P$16/'DGL 4'!$B$27)*(1-EXP(-'DGL 4'!$B$27*D735))+ ('DGL 4'!$P$17/'DGL 4'!$B$28)*(1-EXP(-'DGL 4'!$B$28*D735))</f>
        <v>1.4266994566836169E-5</v>
      </c>
      <c r="P735" s="21">
        <f>(O735+Systeme!$AA$20)/Systeme!$AA$17</f>
        <v>1.4266994566836168E-16</v>
      </c>
    </row>
    <row r="736" spans="1:16" x14ac:dyDescent="0.25">
      <c r="A736" s="4">
        <f t="shared" si="23"/>
        <v>734</v>
      </c>
      <c r="D736" s="19">
        <f>A736*0.001 *Systeme!$G$4</f>
        <v>367</v>
      </c>
      <c r="F736" s="8">
        <f>('DGL 4'!$P$3/'DGL 4'!$B$26)*(1-EXP(-'DGL 4'!$B$26*D736)) + ('DGL 4'!$P$4/'DGL 4'!$B$27)*(1-EXP(-'DGL 4'!$B$27*D736))+ ('DGL 4'!$P$5/'DGL 4'!$B$28)*(1-EXP(-'DGL 4'!$B$28*D736))</f>
        <v>-9.8039356636790789</v>
      </c>
      <c r="G736" s="21">
        <f>(F736+Systeme!$C$20)/Systeme!$C$17</f>
        <v>0.98039212867264192</v>
      </c>
      <c r="I736" s="8">
        <f>('DGL 4'!$P$7/'DGL 4'!$B$26)*(1-EXP(-'DGL 4'!$B$26*D736)) + ('DGL 4'!$P$8/'DGL 4'!$B$27)*(1-EXP(-'DGL 4'!$B$27*D736))+ ('DGL 4'!$P$9/'DGL 4'!$B$28)*(1-EXP(-'DGL 4'!$B$28*D736))</f>
        <v>9.8039212790370662</v>
      </c>
      <c r="J736" s="21">
        <f>(I736+Systeme!$K$20)/Systeme!$K$17</f>
        <v>9.8039212790370662E-3</v>
      </c>
      <c r="L736" s="8">
        <f t="shared" si="22"/>
        <v>9.8039363072439437E-8</v>
      </c>
      <c r="M736" s="21">
        <f>(L736+Systeme!$S$20)/Systeme!$S$17</f>
        <v>9.8039363072439443E-11</v>
      </c>
      <c r="O736" s="8">
        <f>('DGL 4'!$P$15/'DGL 4'!$B$26)*(1-EXP(-'DGL 4'!$B$26*D736)) + ('DGL 4'!$P$16/'DGL 4'!$B$27)*(1-EXP(-'DGL 4'!$B$27*D736))+ ('DGL 4'!$P$17/'DGL 4'!$B$28)*(1-EXP(-'DGL 4'!$B$28*D736))</f>
        <v>1.4286602649571227E-5</v>
      </c>
      <c r="P736" s="21">
        <f>(O736+Systeme!$AA$20)/Systeme!$AA$17</f>
        <v>1.4286602649571227E-16</v>
      </c>
    </row>
    <row r="737" spans="1:16" x14ac:dyDescent="0.25">
      <c r="A737" s="4">
        <f t="shared" si="23"/>
        <v>735</v>
      </c>
      <c r="D737" s="19">
        <f>A737*0.001 *Systeme!$G$4</f>
        <v>367.5</v>
      </c>
      <c r="F737" s="8">
        <f>('DGL 4'!$P$3/'DGL 4'!$B$26)*(1-EXP(-'DGL 4'!$B$26*D737)) + ('DGL 4'!$P$4/'DGL 4'!$B$27)*(1-EXP(-'DGL 4'!$B$27*D737))+ ('DGL 4'!$P$5/'DGL 4'!$B$28)*(1-EXP(-'DGL 4'!$B$28*D737))</f>
        <v>-9.80393568290269</v>
      </c>
      <c r="G737" s="21">
        <f>(F737+Systeme!$C$20)/Systeme!$C$17</f>
        <v>0.98039212863419456</v>
      </c>
      <c r="I737" s="8">
        <f>('DGL 4'!$P$7/'DGL 4'!$B$26)*(1-EXP(-'DGL 4'!$B$26*D737)) + ('DGL 4'!$P$8/'DGL 4'!$B$27)*(1-EXP(-'DGL 4'!$B$27*D737))+ ('DGL 4'!$P$9/'DGL 4'!$B$28)*(1-EXP(-'DGL 4'!$B$28*D737))</f>
        <v>9.8039212786525933</v>
      </c>
      <c r="J737" s="21">
        <f>(I737+Systeme!$K$20)/Systeme!$K$17</f>
        <v>9.8039212786525925E-3</v>
      </c>
      <c r="L737" s="8">
        <f t="shared" si="22"/>
        <v>9.8039364382713009E-8</v>
      </c>
      <c r="M737" s="21">
        <f>(L737+Systeme!$S$20)/Systeme!$S$17</f>
        <v>9.8039364382713011E-11</v>
      </c>
      <c r="O737" s="8">
        <f>('DGL 4'!$P$15/'DGL 4'!$B$26)*(1-EXP(-'DGL 4'!$B$26*D737)) + ('DGL 4'!$P$16/'DGL 4'!$B$27)*(1-EXP(-'DGL 4'!$B$27*D737))+ ('DGL 4'!$P$17/'DGL 4'!$B$28)*(1-EXP(-'DGL 4'!$B$28*D737))</f>
        <v>1.4306210732306284E-5</v>
      </c>
      <c r="P737" s="21">
        <f>(O737+Systeme!$AA$20)/Systeme!$AA$17</f>
        <v>1.4306210732306285E-16</v>
      </c>
    </row>
    <row r="738" spans="1:16" x14ac:dyDescent="0.25">
      <c r="A738" s="4">
        <f t="shared" si="23"/>
        <v>736</v>
      </c>
      <c r="D738" s="19">
        <f>A738*0.001 *Systeme!$G$4</f>
        <v>368</v>
      </c>
      <c r="F738" s="8">
        <f>('DGL 4'!$P$3/'DGL 4'!$B$26)*(1-EXP(-'DGL 4'!$B$26*D738)) + ('DGL 4'!$P$4/'DGL 4'!$B$27)*(1-EXP(-'DGL 4'!$B$27*D738))+ ('DGL 4'!$P$5/'DGL 4'!$B$28)*(1-EXP(-'DGL 4'!$B$28*D738))</f>
        <v>-9.8039357021263012</v>
      </c>
      <c r="G738" s="21">
        <f>(F738+Systeme!$C$20)/Systeme!$C$17</f>
        <v>0.98039212859574743</v>
      </c>
      <c r="I738" s="8">
        <f>('DGL 4'!$P$7/'DGL 4'!$B$26)*(1-EXP(-'DGL 4'!$B$26*D738)) + ('DGL 4'!$P$8/'DGL 4'!$B$27)*(1-EXP(-'DGL 4'!$B$27*D738))+ ('DGL 4'!$P$9/'DGL 4'!$B$28)*(1-EXP(-'DGL 4'!$B$28*D738))</f>
        <v>9.8039212782681222</v>
      </c>
      <c r="J738" s="21">
        <f>(I738+Systeme!$K$20)/Systeme!$K$17</f>
        <v>9.8039212782681222E-3</v>
      </c>
      <c r="L738" s="8">
        <f t="shared" si="22"/>
        <v>9.8039363916628048E-8</v>
      </c>
      <c r="M738" s="21">
        <f>(L738+Systeme!$S$20)/Systeme!$S$17</f>
        <v>9.8039363916628052E-11</v>
      </c>
      <c r="O738" s="8">
        <f>('DGL 4'!$P$15/'DGL 4'!$B$26)*(1-EXP(-'DGL 4'!$B$26*D738)) + ('DGL 4'!$P$16/'DGL 4'!$B$27)*(1-EXP(-'DGL 4'!$B$27*D738))+ ('DGL 4'!$P$17/'DGL 4'!$B$28)*(1-EXP(-'DGL 4'!$B$28*D738))</f>
        <v>1.4325818815041343E-5</v>
      </c>
      <c r="P738" s="21">
        <f>(O738+Systeme!$AA$20)/Systeme!$AA$17</f>
        <v>1.4325818815041344E-16</v>
      </c>
    </row>
    <row r="739" spans="1:16" x14ac:dyDescent="0.25">
      <c r="A739" s="4">
        <f t="shared" si="23"/>
        <v>737</v>
      </c>
      <c r="D739" s="19">
        <f>A739*0.001 *Systeme!$G$4</f>
        <v>368.5</v>
      </c>
      <c r="F739" s="8">
        <f>('DGL 4'!$P$3/'DGL 4'!$B$26)*(1-EXP(-'DGL 4'!$B$26*D739)) + ('DGL 4'!$P$4/'DGL 4'!$B$27)*(1-EXP(-'DGL 4'!$B$27*D739))+ ('DGL 4'!$P$5/'DGL 4'!$B$28)*(1-EXP(-'DGL 4'!$B$28*D739))</f>
        <v>-9.8039357213499105</v>
      </c>
      <c r="G739" s="21">
        <f>(F739+Systeme!$C$20)/Systeme!$C$17</f>
        <v>0.98039212855730018</v>
      </c>
      <c r="I739" s="8">
        <f>('DGL 4'!$P$7/'DGL 4'!$B$26)*(1-EXP(-'DGL 4'!$B$26*D739)) + ('DGL 4'!$P$8/'DGL 4'!$B$27)*(1-EXP(-'DGL 4'!$B$27*D739))+ ('DGL 4'!$P$9/'DGL 4'!$B$28)*(1-EXP(-'DGL 4'!$B$28*D739))</f>
        <v>9.8039212778836493</v>
      </c>
      <c r="J739" s="21">
        <f>(I739+Systeme!$K$20)/Systeme!$K$17</f>
        <v>9.8039212778836485E-3</v>
      </c>
      <c r="L739" s="8">
        <f t="shared" si="22"/>
        <v>9.8039363450543087E-8</v>
      </c>
      <c r="M739" s="21">
        <f>(L739+Systeme!$S$20)/Systeme!$S$17</f>
        <v>9.803936345054308E-11</v>
      </c>
      <c r="O739" s="8">
        <f>('DGL 4'!$P$15/'DGL 4'!$B$26)*(1-EXP(-'DGL 4'!$B$26*D739)) + ('DGL 4'!$P$16/'DGL 4'!$B$27)*(1-EXP(-'DGL 4'!$B$27*D739))+ ('DGL 4'!$P$17/'DGL 4'!$B$28)*(1-EXP(-'DGL 4'!$B$28*D739))</f>
        <v>1.4345426897776402E-5</v>
      </c>
      <c r="P739" s="21">
        <f>(O739+Systeme!$AA$20)/Systeme!$AA$17</f>
        <v>1.4345426897776403E-16</v>
      </c>
    </row>
    <row r="740" spans="1:16" x14ac:dyDescent="0.25">
      <c r="A740" s="4">
        <f t="shared" si="23"/>
        <v>738</v>
      </c>
      <c r="D740" s="19">
        <f>A740*0.001 *Systeme!$G$4</f>
        <v>369</v>
      </c>
      <c r="F740" s="8">
        <f>('DGL 4'!$P$3/'DGL 4'!$B$26)*(1-EXP(-'DGL 4'!$B$26*D740)) + ('DGL 4'!$P$4/'DGL 4'!$B$27)*(1-EXP(-'DGL 4'!$B$27*D740))+ ('DGL 4'!$P$5/'DGL 4'!$B$28)*(1-EXP(-'DGL 4'!$B$28*D740))</f>
        <v>-9.8039357405735217</v>
      </c>
      <c r="G740" s="21">
        <f>(F740+Systeme!$C$20)/Systeme!$C$17</f>
        <v>0.98039212851885293</v>
      </c>
      <c r="I740" s="8">
        <f>('DGL 4'!$P$7/'DGL 4'!$B$26)*(1-EXP(-'DGL 4'!$B$26*D740)) + ('DGL 4'!$P$8/'DGL 4'!$B$27)*(1-EXP(-'DGL 4'!$B$27*D740))+ ('DGL 4'!$P$9/'DGL 4'!$B$28)*(1-EXP(-'DGL 4'!$B$28*D740))</f>
        <v>9.8039212774991782</v>
      </c>
      <c r="J740" s="21">
        <f>(I740+Systeme!$K$20)/Systeme!$K$17</f>
        <v>9.8039212774991783E-3</v>
      </c>
      <c r="L740" s="8">
        <f t="shared" si="22"/>
        <v>9.8039362984459819E-8</v>
      </c>
      <c r="M740" s="21">
        <f>(L740+Systeme!$S$20)/Systeme!$S$17</f>
        <v>9.8039362984459815E-11</v>
      </c>
      <c r="O740" s="8">
        <f>('DGL 4'!$P$15/'DGL 4'!$B$26)*(1-EXP(-'DGL 4'!$B$26*D740)) + ('DGL 4'!$P$16/'DGL 4'!$B$27)*(1-EXP(-'DGL 4'!$B$27*D740))+ ('DGL 4'!$P$17/'DGL 4'!$B$28)*(1-EXP(-'DGL 4'!$B$28*D740))</f>
        <v>1.4365034980511459E-5</v>
      </c>
      <c r="P740" s="21">
        <f>(O740+Systeme!$AA$20)/Systeme!$AA$17</f>
        <v>1.4365034980511459E-16</v>
      </c>
    </row>
    <row r="741" spans="1:16" x14ac:dyDescent="0.25">
      <c r="A741" s="4">
        <f t="shared" si="23"/>
        <v>739</v>
      </c>
      <c r="D741" s="19">
        <f>A741*0.001 *Systeme!$G$4</f>
        <v>369.5</v>
      </c>
      <c r="F741" s="8">
        <f>('DGL 4'!$P$3/'DGL 4'!$B$26)*(1-EXP(-'DGL 4'!$B$26*D741)) + ('DGL 4'!$P$4/'DGL 4'!$B$27)*(1-EXP(-'DGL 4'!$B$27*D741))+ ('DGL 4'!$P$5/'DGL 4'!$B$28)*(1-EXP(-'DGL 4'!$B$28*D741))</f>
        <v>-9.8039357597971328</v>
      </c>
      <c r="G741" s="21">
        <f>(F741+Systeme!$C$20)/Systeme!$C$17</f>
        <v>0.9803921284804058</v>
      </c>
      <c r="I741" s="8">
        <f>('DGL 4'!$P$7/'DGL 4'!$B$26)*(1-EXP(-'DGL 4'!$B$26*D741)) + ('DGL 4'!$P$8/'DGL 4'!$B$27)*(1-EXP(-'DGL 4'!$B$27*D741))+ ('DGL 4'!$P$9/'DGL 4'!$B$28)*(1-EXP(-'DGL 4'!$B$28*D741))</f>
        <v>9.8039212771147053</v>
      </c>
      <c r="J741" s="21">
        <f>(I741+Systeme!$K$20)/Systeme!$K$17</f>
        <v>9.8039212771147046E-3</v>
      </c>
      <c r="L741" s="8">
        <f t="shared" si="22"/>
        <v>9.8039364294731697E-8</v>
      </c>
      <c r="M741" s="21">
        <f>(L741+Systeme!$S$20)/Systeme!$S$17</f>
        <v>9.8039364294731702E-11</v>
      </c>
      <c r="O741" s="8">
        <f>('DGL 4'!$P$15/'DGL 4'!$B$26)*(1-EXP(-'DGL 4'!$B$26*D741)) + ('DGL 4'!$P$16/'DGL 4'!$B$27)*(1-EXP(-'DGL 4'!$B$27*D741))+ ('DGL 4'!$P$17/'DGL 4'!$B$28)*(1-EXP(-'DGL 4'!$B$28*D741))</f>
        <v>1.4384643063246517E-5</v>
      </c>
      <c r="P741" s="21">
        <f>(O741+Systeme!$AA$20)/Systeme!$AA$17</f>
        <v>1.4384643063246518E-16</v>
      </c>
    </row>
    <row r="742" spans="1:16" x14ac:dyDescent="0.25">
      <c r="A742" s="4">
        <f t="shared" si="23"/>
        <v>740</v>
      </c>
      <c r="D742" s="19">
        <f>A742*0.001 *Systeme!$G$4</f>
        <v>370</v>
      </c>
      <c r="F742" s="8">
        <f>('DGL 4'!$P$3/'DGL 4'!$B$26)*(1-EXP(-'DGL 4'!$B$26*D742)) + ('DGL 4'!$P$4/'DGL 4'!$B$27)*(1-EXP(-'DGL 4'!$B$27*D742))+ ('DGL 4'!$P$5/'DGL 4'!$B$28)*(1-EXP(-'DGL 4'!$B$28*D742))</f>
        <v>-9.803935779020744</v>
      </c>
      <c r="G742" s="21">
        <f>(F742+Systeme!$C$20)/Systeme!$C$17</f>
        <v>0.98039212844195855</v>
      </c>
      <c r="I742" s="8">
        <f>('DGL 4'!$P$7/'DGL 4'!$B$26)*(1-EXP(-'DGL 4'!$B$26*D742)) + ('DGL 4'!$P$8/'DGL 4'!$B$27)*(1-EXP(-'DGL 4'!$B$27*D742))+ ('DGL 4'!$P$9/'DGL 4'!$B$28)*(1-EXP(-'DGL 4'!$B$28*D742))</f>
        <v>9.8039212767302324</v>
      </c>
      <c r="J742" s="21">
        <f>(I742+Systeme!$K$20)/Systeme!$K$17</f>
        <v>9.8039212767302326E-3</v>
      </c>
      <c r="L742" s="8">
        <f t="shared" si="22"/>
        <v>9.8039365605003575E-8</v>
      </c>
      <c r="M742" s="21">
        <f>(L742+Systeme!$S$20)/Systeme!$S$17</f>
        <v>9.8039365605003577E-11</v>
      </c>
      <c r="O742" s="8">
        <f>('DGL 4'!$P$15/'DGL 4'!$B$26)*(1-EXP(-'DGL 4'!$B$26*D742)) + ('DGL 4'!$P$16/'DGL 4'!$B$27)*(1-EXP(-'DGL 4'!$B$27*D742))+ ('DGL 4'!$P$17/'DGL 4'!$B$28)*(1-EXP(-'DGL 4'!$B$28*D742))</f>
        <v>1.4404251145981576E-5</v>
      </c>
      <c r="P742" s="21">
        <f>(O742+Systeme!$AA$20)/Systeme!$AA$17</f>
        <v>1.4404251145981576E-16</v>
      </c>
    </row>
    <row r="743" spans="1:16" x14ac:dyDescent="0.25">
      <c r="A743" s="4">
        <f t="shared" si="23"/>
        <v>741</v>
      </c>
      <c r="D743" s="19">
        <f>A743*0.001 *Systeme!$G$4</f>
        <v>370.5</v>
      </c>
      <c r="F743" s="8">
        <f>('DGL 4'!$P$3/'DGL 4'!$B$26)*(1-EXP(-'DGL 4'!$B$26*D743)) + ('DGL 4'!$P$4/'DGL 4'!$B$27)*(1-EXP(-'DGL 4'!$B$27*D743))+ ('DGL 4'!$P$5/'DGL 4'!$B$28)*(1-EXP(-'DGL 4'!$B$28*D743))</f>
        <v>-9.8039357982443534</v>
      </c>
      <c r="G743" s="21">
        <f>(F743+Systeme!$C$20)/Systeme!$C$17</f>
        <v>0.98039212840351131</v>
      </c>
      <c r="I743" s="8">
        <f>('DGL 4'!$P$7/'DGL 4'!$B$26)*(1-EXP(-'DGL 4'!$B$26*D743)) + ('DGL 4'!$P$8/'DGL 4'!$B$27)*(1-EXP(-'DGL 4'!$B$27*D743))+ ('DGL 4'!$P$9/'DGL 4'!$B$28)*(1-EXP(-'DGL 4'!$B$28*D743))</f>
        <v>9.8039212763457613</v>
      </c>
      <c r="J743" s="21">
        <f>(I743+Systeme!$K$20)/Systeme!$K$17</f>
        <v>9.8039212763457607E-3</v>
      </c>
      <c r="L743" s="8">
        <f t="shared" si="22"/>
        <v>9.8039363362563468E-8</v>
      </c>
      <c r="M743" s="21">
        <f>(L743+Systeme!$S$20)/Systeme!$S$17</f>
        <v>9.8039363362563465E-11</v>
      </c>
      <c r="O743" s="8">
        <f>('DGL 4'!$P$15/'DGL 4'!$B$26)*(1-EXP(-'DGL 4'!$B$26*D743)) + ('DGL 4'!$P$16/'DGL 4'!$B$27)*(1-EXP(-'DGL 4'!$B$27*D743))+ ('DGL 4'!$P$17/'DGL 4'!$B$28)*(1-EXP(-'DGL 4'!$B$28*D743))</f>
        <v>1.4423859228716633E-5</v>
      </c>
      <c r="P743" s="21">
        <f>(O743+Systeme!$AA$20)/Systeme!$AA$17</f>
        <v>1.4423859228716632E-16</v>
      </c>
    </row>
    <row r="744" spans="1:16" x14ac:dyDescent="0.25">
      <c r="A744" s="4">
        <f t="shared" si="23"/>
        <v>742</v>
      </c>
      <c r="D744" s="19">
        <f>A744*0.001 *Systeme!$G$4</f>
        <v>371</v>
      </c>
      <c r="F744" s="8">
        <f>('DGL 4'!$P$3/'DGL 4'!$B$26)*(1-EXP(-'DGL 4'!$B$26*D744)) + ('DGL 4'!$P$4/'DGL 4'!$B$27)*(1-EXP(-'DGL 4'!$B$27*D744))+ ('DGL 4'!$P$5/'DGL 4'!$B$28)*(1-EXP(-'DGL 4'!$B$28*D744))</f>
        <v>-9.8039358174679645</v>
      </c>
      <c r="G744" s="21">
        <f>(F744+Systeme!$C$20)/Systeme!$C$17</f>
        <v>0.98039212836506406</v>
      </c>
      <c r="I744" s="8">
        <f>('DGL 4'!$P$7/'DGL 4'!$B$26)*(1-EXP(-'DGL 4'!$B$26*D744)) + ('DGL 4'!$P$8/'DGL 4'!$B$27)*(1-EXP(-'DGL 4'!$B$27*D744))+ ('DGL 4'!$P$9/'DGL 4'!$B$28)*(1-EXP(-'DGL 4'!$B$28*D744))</f>
        <v>9.8039212759612884</v>
      </c>
      <c r="J744" s="21">
        <f>(I744+Systeme!$K$20)/Systeme!$K$17</f>
        <v>9.8039212759612887E-3</v>
      </c>
      <c r="L744" s="8">
        <f t="shared" si="22"/>
        <v>9.8039364672835346E-8</v>
      </c>
      <c r="M744" s="21">
        <f>(L744+Systeme!$S$20)/Systeme!$S$17</f>
        <v>9.803936467283534E-11</v>
      </c>
      <c r="O744" s="8">
        <f>('DGL 4'!$P$15/'DGL 4'!$B$26)*(1-EXP(-'DGL 4'!$B$26*D744)) + ('DGL 4'!$P$16/'DGL 4'!$B$27)*(1-EXP(-'DGL 4'!$B$27*D744))+ ('DGL 4'!$P$17/'DGL 4'!$B$28)*(1-EXP(-'DGL 4'!$B$28*D744))</f>
        <v>1.4443467311451692E-5</v>
      </c>
      <c r="P744" s="21">
        <f>(O744+Systeme!$AA$20)/Systeme!$AA$17</f>
        <v>1.4443467311451691E-16</v>
      </c>
    </row>
    <row r="745" spans="1:16" x14ac:dyDescent="0.25">
      <c r="A745" s="4">
        <f t="shared" si="23"/>
        <v>743</v>
      </c>
      <c r="D745" s="19">
        <f>A745*0.001 *Systeme!$G$4</f>
        <v>371.5</v>
      </c>
      <c r="F745" s="8">
        <f>('DGL 4'!$P$3/'DGL 4'!$B$26)*(1-EXP(-'DGL 4'!$B$26*D745)) + ('DGL 4'!$P$4/'DGL 4'!$B$27)*(1-EXP(-'DGL 4'!$B$27*D745))+ ('DGL 4'!$P$5/'DGL 4'!$B$28)*(1-EXP(-'DGL 4'!$B$28*D745))</f>
        <v>-9.8039358366915756</v>
      </c>
      <c r="G745" s="21">
        <f>(F745+Systeme!$C$20)/Systeme!$C$17</f>
        <v>0.98039212832661693</v>
      </c>
      <c r="I745" s="8">
        <f>('DGL 4'!$P$7/'DGL 4'!$B$26)*(1-EXP(-'DGL 4'!$B$26*D745)) + ('DGL 4'!$P$8/'DGL 4'!$B$27)*(1-EXP(-'DGL 4'!$B$27*D745))+ ('DGL 4'!$P$9/'DGL 4'!$B$28)*(1-EXP(-'DGL 4'!$B$28*D745))</f>
        <v>9.8039212755768173</v>
      </c>
      <c r="J745" s="21">
        <f>(I745+Systeme!$K$20)/Systeme!$K$17</f>
        <v>9.8039212755768167E-3</v>
      </c>
      <c r="L745" s="8">
        <f t="shared" si="22"/>
        <v>9.8039364206752079E-8</v>
      </c>
      <c r="M745" s="21">
        <f>(L745+Systeme!$S$20)/Systeme!$S$17</f>
        <v>9.8039364206752075E-11</v>
      </c>
      <c r="O745" s="8">
        <f>('DGL 4'!$P$15/'DGL 4'!$B$26)*(1-EXP(-'DGL 4'!$B$26*D745)) + ('DGL 4'!$P$16/'DGL 4'!$B$27)*(1-EXP(-'DGL 4'!$B$27*D745))+ ('DGL 4'!$P$17/'DGL 4'!$B$28)*(1-EXP(-'DGL 4'!$B$28*D745))</f>
        <v>1.4463075394186749E-5</v>
      </c>
      <c r="P745" s="21">
        <f>(O745+Systeme!$AA$20)/Systeme!$AA$17</f>
        <v>1.446307539418675E-16</v>
      </c>
    </row>
    <row r="746" spans="1:16" x14ac:dyDescent="0.25">
      <c r="A746" s="4">
        <f t="shared" si="23"/>
        <v>744</v>
      </c>
      <c r="D746" s="19">
        <f>A746*0.001 *Systeme!$G$4</f>
        <v>372</v>
      </c>
      <c r="F746" s="8">
        <f>('DGL 4'!$P$3/'DGL 4'!$B$26)*(1-EXP(-'DGL 4'!$B$26*D746)) + ('DGL 4'!$P$4/'DGL 4'!$B$27)*(1-EXP(-'DGL 4'!$B$27*D746))+ ('DGL 4'!$P$5/'DGL 4'!$B$28)*(1-EXP(-'DGL 4'!$B$28*D746))</f>
        <v>-9.8039358559151868</v>
      </c>
      <c r="G746" s="21">
        <f>(F746+Systeme!$C$20)/Systeme!$C$17</f>
        <v>0.98039212828816957</v>
      </c>
      <c r="I746" s="8">
        <f>('DGL 4'!$P$7/'DGL 4'!$B$26)*(1-EXP(-'DGL 4'!$B$26*D746)) + ('DGL 4'!$P$8/'DGL 4'!$B$27)*(1-EXP(-'DGL 4'!$B$27*D746))+ ('DGL 4'!$P$9/'DGL 4'!$B$28)*(1-EXP(-'DGL 4'!$B$28*D746))</f>
        <v>9.8039212751923444</v>
      </c>
      <c r="J746" s="21">
        <f>(I746+Systeme!$K$20)/Systeme!$K$17</f>
        <v>9.8039212751923448E-3</v>
      </c>
      <c r="L746" s="8">
        <f t="shared" si="22"/>
        <v>9.8039365517023957E-8</v>
      </c>
      <c r="M746" s="21">
        <f>(L746+Systeme!$S$20)/Systeme!$S$17</f>
        <v>9.8039365517023962E-11</v>
      </c>
      <c r="O746" s="8">
        <f>('DGL 4'!$P$15/'DGL 4'!$B$26)*(1-EXP(-'DGL 4'!$B$26*D746)) + ('DGL 4'!$P$16/'DGL 4'!$B$27)*(1-EXP(-'DGL 4'!$B$27*D746))+ ('DGL 4'!$P$17/'DGL 4'!$B$28)*(1-EXP(-'DGL 4'!$B$28*D746))</f>
        <v>1.4482683476921807E-5</v>
      </c>
      <c r="P746" s="21">
        <f>(O746+Systeme!$AA$20)/Systeme!$AA$17</f>
        <v>1.4482683476921808E-16</v>
      </c>
    </row>
    <row r="747" spans="1:16" x14ac:dyDescent="0.25">
      <c r="A747" s="4">
        <f t="shared" si="23"/>
        <v>745</v>
      </c>
      <c r="D747" s="19">
        <f>A747*0.001 *Systeme!$G$4</f>
        <v>372.5</v>
      </c>
      <c r="F747" s="8">
        <f>('DGL 4'!$P$3/'DGL 4'!$B$26)*(1-EXP(-'DGL 4'!$B$26*D747)) + ('DGL 4'!$P$4/'DGL 4'!$B$27)*(1-EXP(-'DGL 4'!$B$27*D747))+ ('DGL 4'!$P$5/'DGL 4'!$B$28)*(1-EXP(-'DGL 4'!$B$28*D747))</f>
        <v>-9.8039358751387962</v>
      </c>
      <c r="G747" s="21">
        <f>(F747+Systeme!$C$20)/Systeme!$C$17</f>
        <v>0.98039212824972244</v>
      </c>
      <c r="I747" s="8">
        <f>('DGL 4'!$P$7/'DGL 4'!$B$26)*(1-EXP(-'DGL 4'!$B$26*D747)) + ('DGL 4'!$P$8/'DGL 4'!$B$27)*(1-EXP(-'DGL 4'!$B$27*D747))+ ('DGL 4'!$P$9/'DGL 4'!$B$28)*(1-EXP(-'DGL 4'!$B$28*D747))</f>
        <v>9.8039212748078715</v>
      </c>
      <c r="J747" s="21">
        <f>(I747+Systeme!$K$20)/Systeme!$K$17</f>
        <v>9.8039212748078711E-3</v>
      </c>
      <c r="L747" s="8">
        <f t="shared" si="22"/>
        <v>9.8039365050938996E-8</v>
      </c>
      <c r="M747" s="21">
        <f>(L747+Systeme!$S$20)/Systeme!$S$17</f>
        <v>9.8039365050938991E-11</v>
      </c>
      <c r="O747" s="8">
        <f>('DGL 4'!$P$15/'DGL 4'!$B$26)*(1-EXP(-'DGL 4'!$B$26*D747)) + ('DGL 4'!$P$16/'DGL 4'!$B$27)*(1-EXP(-'DGL 4'!$B$27*D747))+ ('DGL 4'!$P$17/'DGL 4'!$B$28)*(1-EXP(-'DGL 4'!$B$28*D747))</f>
        <v>1.4502291559656866E-5</v>
      </c>
      <c r="P747" s="21">
        <f>(O747+Systeme!$AA$20)/Systeme!$AA$17</f>
        <v>1.4502291559656867E-16</v>
      </c>
    </row>
    <row r="748" spans="1:16" x14ac:dyDescent="0.25">
      <c r="A748" s="4">
        <f t="shared" si="23"/>
        <v>746</v>
      </c>
      <c r="D748" s="19">
        <f>A748*0.001 *Systeme!$G$4</f>
        <v>373</v>
      </c>
      <c r="F748" s="8">
        <f>('DGL 4'!$P$3/'DGL 4'!$B$26)*(1-EXP(-'DGL 4'!$B$26*D748)) + ('DGL 4'!$P$4/'DGL 4'!$B$27)*(1-EXP(-'DGL 4'!$B$27*D748))+ ('DGL 4'!$P$5/'DGL 4'!$B$28)*(1-EXP(-'DGL 4'!$B$28*D748))</f>
        <v>-9.8039358943624073</v>
      </c>
      <c r="G748" s="21">
        <f>(F748+Systeme!$C$20)/Systeme!$C$17</f>
        <v>0.98039212821127519</v>
      </c>
      <c r="I748" s="8">
        <f>('DGL 4'!$P$7/'DGL 4'!$B$26)*(1-EXP(-'DGL 4'!$B$26*D748)) + ('DGL 4'!$P$8/'DGL 4'!$B$27)*(1-EXP(-'DGL 4'!$B$27*D748))+ ('DGL 4'!$P$9/'DGL 4'!$B$28)*(1-EXP(-'DGL 4'!$B$28*D748))</f>
        <v>9.8039212744234003</v>
      </c>
      <c r="J748" s="21">
        <f>(I748+Systeme!$K$20)/Systeme!$K$17</f>
        <v>9.8039212744234008E-3</v>
      </c>
      <c r="L748" s="8">
        <f t="shared" si="22"/>
        <v>9.8039364584855728E-8</v>
      </c>
      <c r="M748" s="21">
        <f>(L748+Systeme!$S$20)/Systeme!$S$17</f>
        <v>9.8039364584855725E-11</v>
      </c>
      <c r="O748" s="8">
        <f>('DGL 4'!$P$15/'DGL 4'!$B$26)*(1-EXP(-'DGL 4'!$B$26*D748)) + ('DGL 4'!$P$16/'DGL 4'!$B$27)*(1-EXP(-'DGL 4'!$B$27*D748))+ ('DGL 4'!$P$17/'DGL 4'!$B$28)*(1-EXP(-'DGL 4'!$B$28*D748))</f>
        <v>1.4521899642391923E-5</v>
      </c>
      <c r="P748" s="21">
        <f>(O748+Systeme!$AA$20)/Systeme!$AA$17</f>
        <v>1.4521899642391923E-16</v>
      </c>
    </row>
    <row r="749" spans="1:16" x14ac:dyDescent="0.25">
      <c r="A749" s="4">
        <f t="shared" si="23"/>
        <v>747</v>
      </c>
      <c r="D749" s="19">
        <f>A749*0.001 *Systeme!$G$4</f>
        <v>373.5</v>
      </c>
      <c r="F749" s="8">
        <f>('DGL 4'!$P$3/'DGL 4'!$B$26)*(1-EXP(-'DGL 4'!$B$26*D749)) + ('DGL 4'!$P$4/'DGL 4'!$B$27)*(1-EXP(-'DGL 4'!$B$27*D749))+ ('DGL 4'!$P$5/'DGL 4'!$B$28)*(1-EXP(-'DGL 4'!$B$28*D749))</f>
        <v>-9.8039359135860185</v>
      </c>
      <c r="G749" s="21">
        <f>(F749+Systeme!$C$20)/Systeme!$C$17</f>
        <v>0.98039212817282795</v>
      </c>
      <c r="I749" s="8">
        <f>('DGL 4'!$P$7/'DGL 4'!$B$26)*(1-EXP(-'DGL 4'!$B$26*D749)) + ('DGL 4'!$P$8/'DGL 4'!$B$27)*(1-EXP(-'DGL 4'!$B$27*D749))+ ('DGL 4'!$P$9/'DGL 4'!$B$28)*(1-EXP(-'DGL 4'!$B$28*D749))</f>
        <v>9.8039212740389274</v>
      </c>
      <c r="J749" s="21">
        <f>(I749+Systeme!$K$20)/Systeme!$K$17</f>
        <v>9.8039212740389271E-3</v>
      </c>
      <c r="L749" s="8">
        <f t="shared" si="22"/>
        <v>9.8039365895127606E-8</v>
      </c>
      <c r="M749" s="21">
        <f>(L749+Systeme!$S$20)/Systeme!$S$17</f>
        <v>9.80393658951276E-11</v>
      </c>
      <c r="O749" s="8">
        <f>('DGL 4'!$P$15/'DGL 4'!$B$26)*(1-EXP(-'DGL 4'!$B$26*D749)) + ('DGL 4'!$P$16/'DGL 4'!$B$27)*(1-EXP(-'DGL 4'!$B$27*D749))+ ('DGL 4'!$P$17/'DGL 4'!$B$28)*(1-EXP(-'DGL 4'!$B$28*D749))</f>
        <v>1.4541507725126982E-5</v>
      </c>
      <c r="P749" s="21">
        <f>(O749+Systeme!$AA$20)/Systeme!$AA$17</f>
        <v>1.4541507725126982E-16</v>
      </c>
    </row>
    <row r="750" spans="1:16" x14ac:dyDescent="0.25">
      <c r="A750" s="4">
        <f t="shared" si="23"/>
        <v>748</v>
      </c>
      <c r="D750" s="19">
        <f>A750*0.001 *Systeme!$G$4</f>
        <v>374</v>
      </c>
      <c r="F750" s="8">
        <f>('DGL 4'!$P$3/'DGL 4'!$B$26)*(1-EXP(-'DGL 4'!$B$26*D750)) + ('DGL 4'!$P$4/'DGL 4'!$B$27)*(1-EXP(-'DGL 4'!$B$27*D750))+ ('DGL 4'!$P$5/'DGL 4'!$B$28)*(1-EXP(-'DGL 4'!$B$28*D750))</f>
        <v>-9.8039359328096296</v>
      </c>
      <c r="G750" s="21">
        <f>(F750+Systeme!$C$20)/Systeme!$C$17</f>
        <v>0.9803921281343807</v>
      </c>
      <c r="I750" s="8">
        <f>('DGL 4'!$P$7/'DGL 4'!$B$26)*(1-EXP(-'DGL 4'!$B$26*D750)) + ('DGL 4'!$P$8/'DGL 4'!$B$27)*(1-EXP(-'DGL 4'!$B$27*D750))+ ('DGL 4'!$P$9/'DGL 4'!$B$28)*(1-EXP(-'DGL 4'!$B$28*D750))</f>
        <v>9.8039212736544545</v>
      </c>
      <c r="J750" s="21">
        <f>(I750+Systeme!$K$20)/Systeme!$K$17</f>
        <v>9.8039212736544552E-3</v>
      </c>
      <c r="L750" s="8">
        <f t="shared" si="22"/>
        <v>9.8039367205399484E-8</v>
      </c>
      <c r="M750" s="21">
        <f>(L750+Systeme!$S$20)/Systeme!$S$17</f>
        <v>9.8039367205399487E-11</v>
      </c>
      <c r="O750" s="8">
        <f>('DGL 4'!$P$15/'DGL 4'!$B$26)*(1-EXP(-'DGL 4'!$B$26*D750)) + ('DGL 4'!$P$16/'DGL 4'!$B$27)*(1-EXP(-'DGL 4'!$B$27*D750))+ ('DGL 4'!$P$17/'DGL 4'!$B$28)*(1-EXP(-'DGL 4'!$B$28*D750))</f>
        <v>1.456111580786204E-5</v>
      </c>
      <c r="P750" s="21">
        <f>(O750+Systeme!$AA$20)/Systeme!$AA$17</f>
        <v>1.456111580786204E-16</v>
      </c>
    </row>
    <row r="751" spans="1:16" x14ac:dyDescent="0.25">
      <c r="A751" s="4">
        <f t="shared" si="23"/>
        <v>749</v>
      </c>
      <c r="D751" s="19">
        <f>A751*0.001 *Systeme!$G$4</f>
        <v>374.5</v>
      </c>
      <c r="F751" s="8">
        <f>('DGL 4'!$P$3/'DGL 4'!$B$26)*(1-EXP(-'DGL 4'!$B$26*D751)) + ('DGL 4'!$P$4/'DGL 4'!$B$27)*(1-EXP(-'DGL 4'!$B$27*D751))+ ('DGL 4'!$P$5/'DGL 4'!$B$28)*(1-EXP(-'DGL 4'!$B$28*D751))</f>
        <v>-9.803935952033239</v>
      </c>
      <c r="G751" s="21">
        <f>(F751+Systeme!$C$20)/Systeme!$C$17</f>
        <v>0.98039212809593357</v>
      </c>
      <c r="I751" s="8">
        <f>('DGL 4'!$P$7/'DGL 4'!$B$26)*(1-EXP(-'DGL 4'!$B$26*D751)) + ('DGL 4'!$P$8/'DGL 4'!$B$27)*(1-EXP(-'DGL 4'!$B$27*D751))+ ('DGL 4'!$P$9/'DGL 4'!$B$28)*(1-EXP(-'DGL 4'!$B$28*D751))</f>
        <v>9.8039212732699834</v>
      </c>
      <c r="J751" s="21">
        <f>(I751+Systeme!$K$20)/Systeme!$K$17</f>
        <v>9.8039212732699832E-3</v>
      </c>
      <c r="L751" s="8">
        <f t="shared" si="22"/>
        <v>9.8039364962959377E-8</v>
      </c>
      <c r="M751" s="21">
        <f>(L751+Systeme!$S$20)/Systeme!$S$17</f>
        <v>9.8039364962959376E-11</v>
      </c>
      <c r="O751" s="8">
        <f>('DGL 4'!$P$15/'DGL 4'!$B$26)*(1-EXP(-'DGL 4'!$B$26*D751)) + ('DGL 4'!$P$16/'DGL 4'!$B$27)*(1-EXP(-'DGL 4'!$B$27*D751))+ ('DGL 4'!$P$17/'DGL 4'!$B$28)*(1-EXP(-'DGL 4'!$B$28*D751))</f>
        <v>1.4580723890597097E-5</v>
      </c>
      <c r="P751" s="21">
        <f>(O751+Systeme!$AA$20)/Systeme!$AA$17</f>
        <v>1.4580723890597097E-16</v>
      </c>
    </row>
    <row r="752" spans="1:16" x14ac:dyDescent="0.25">
      <c r="A752" s="4">
        <f t="shared" si="23"/>
        <v>750</v>
      </c>
      <c r="D752" s="19">
        <f>A752*0.001 *Systeme!$G$4</f>
        <v>375</v>
      </c>
      <c r="F752" s="8">
        <f>('DGL 4'!$P$3/'DGL 4'!$B$26)*(1-EXP(-'DGL 4'!$B$26*D752)) + ('DGL 4'!$P$4/'DGL 4'!$B$27)*(1-EXP(-'DGL 4'!$B$27*D752))+ ('DGL 4'!$P$5/'DGL 4'!$B$28)*(1-EXP(-'DGL 4'!$B$28*D752))</f>
        <v>-9.8039359712568501</v>
      </c>
      <c r="G752" s="21">
        <f>(F752+Systeme!$C$20)/Systeme!$C$17</f>
        <v>0.98039212805748632</v>
      </c>
      <c r="I752" s="8">
        <f>('DGL 4'!$P$7/'DGL 4'!$B$26)*(1-EXP(-'DGL 4'!$B$26*D752)) + ('DGL 4'!$P$8/'DGL 4'!$B$27)*(1-EXP(-'DGL 4'!$B$27*D752))+ ('DGL 4'!$P$9/'DGL 4'!$B$28)*(1-EXP(-'DGL 4'!$B$28*D752))</f>
        <v>9.8039212728855105</v>
      </c>
      <c r="J752" s="21">
        <f>(I752+Systeme!$K$20)/Systeme!$K$17</f>
        <v>9.8039212728855112E-3</v>
      </c>
      <c r="L752" s="8">
        <f t="shared" si="22"/>
        <v>9.8039366273231255E-8</v>
      </c>
      <c r="M752" s="21">
        <f>(L752+Systeme!$S$20)/Systeme!$S$17</f>
        <v>9.803936627323125E-11</v>
      </c>
      <c r="O752" s="8">
        <f>('DGL 4'!$P$15/'DGL 4'!$B$26)*(1-EXP(-'DGL 4'!$B$26*D752)) + ('DGL 4'!$P$16/'DGL 4'!$B$27)*(1-EXP(-'DGL 4'!$B$27*D752))+ ('DGL 4'!$P$17/'DGL 4'!$B$28)*(1-EXP(-'DGL 4'!$B$28*D752))</f>
        <v>1.4600331973332156E-5</v>
      </c>
      <c r="P752" s="21">
        <f>(O752+Systeme!$AA$20)/Systeme!$AA$17</f>
        <v>1.4600331973332155E-16</v>
      </c>
    </row>
    <row r="753" spans="1:16" x14ac:dyDescent="0.25">
      <c r="A753" s="4">
        <f t="shared" si="23"/>
        <v>751</v>
      </c>
      <c r="D753" s="19">
        <f>A753*0.001 *Systeme!$G$4</f>
        <v>375.5</v>
      </c>
      <c r="F753" s="8">
        <f>('DGL 4'!$P$3/'DGL 4'!$B$26)*(1-EXP(-'DGL 4'!$B$26*D753)) + ('DGL 4'!$P$4/'DGL 4'!$B$27)*(1-EXP(-'DGL 4'!$B$27*D753))+ ('DGL 4'!$P$5/'DGL 4'!$B$28)*(1-EXP(-'DGL 4'!$B$28*D753))</f>
        <v>-9.8039359904804613</v>
      </c>
      <c r="G753" s="21">
        <f>(F753+Systeme!$C$20)/Systeme!$C$17</f>
        <v>0.98039212801903908</v>
      </c>
      <c r="I753" s="8">
        <f>('DGL 4'!$P$7/'DGL 4'!$B$26)*(1-EXP(-'DGL 4'!$B$26*D753)) + ('DGL 4'!$P$8/'DGL 4'!$B$27)*(1-EXP(-'DGL 4'!$B$27*D753))+ ('DGL 4'!$P$9/'DGL 4'!$B$28)*(1-EXP(-'DGL 4'!$B$28*D753))</f>
        <v>9.8039212725010394</v>
      </c>
      <c r="J753" s="21">
        <f>(I753+Systeme!$K$20)/Systeme!$K$17</f>
        <v>9.8039212725010393E-3</v>
      </c>
      <c r="L753" s="8">
        <f t="shared" si="22"/>
        <v>9.8039365807146294E-8</v>
      </c>
      <c r="M753" s="21">
        <f>(L753+Systeme!$S$20)/Systeme!$S$17</f>
        <v>9.8039365807146292E-11</v>
      </c>
      <c r="O753" s="8">
        <f>('DGL 4'!$P$15/'DGL 4'!$B$26)*(1-EXP(-'DGL 4'!$B$26*D753)) + ('DGL 4'!$P$16/'DGL 4'!$B$27)*(1-EXP(-'DGL 4'!$B$27*D753))+ ('DGL 4'!$P$17/'DGL 4'!$B$28)*(1-EXP(-'DGL 4'!$B$28*D753))</f>
        <v>1.4619940056067215E-5</v>
      </c>
      <c r="P753" s="21">
        <f>(O753+Systeme!$AA$20)/Systeme!$AA$17</f>
        <v>1.4619940056067214E-16</v>
      </c>
    </row>
    <row r="754" spans="1:16" x14ac:dyDescent="0.25">
      <c r="A754" s="4">
        <f t="shared" si="23"/>
        <v>752</v>
      </c>
      <c r="D754" s="19">
        <f>A754*0.001 *Systeme!$G$4</f>
        <v>376</v>
      </c>
      <c r="F754" s="8">
        <f>('DGL 4'!$P$3/'DGL 4'!$B$26)*(1-EXP(-'DGL 4'!$B$26*D754)) + ('DGL 4'!$P$4/'DGL 4'!$B$27)*(1-EXP(-'DGL 4'!$B$27*D754))+ ('DGL 4'!$P$5/'DGL 4'!$B$28)*(1-EXP(-'DGL 4'!$B$28*D754))</f>
        <v>-9.8039360097040724</v>
      </c>
      <c r="G754" s="21">
        <f>(F754+Systeme!$C$20)/Systeme!$C$17</f>
        <v>0.98039212798059194</v>
      </c>
      <c r="I754" s="8">
        <f>('DGL 4'!$P$7/'DGL 4'!$B$26)*(1-EXP(-'DGL 4'!$B$26*D754)) + ('DGL 4'!$P$8/'DGL 4'!$B$27)*(1-EXP(-'DGL 4'!$B$27*D754))+ ('DGL 4'!$P$9/'DGL 4'!$B$28)*(1-EXP(-'DGL 4'!$B$28*D754))</f>
        <v>9.8039212721165665</v>
      </c>
      <c r="J754" s="21">
        <f>(I754+Systeme!$K$20)/Systeme!$K$17</f>
        <v>9.8039212721165673E-3</v>
      </c>
      <c r="L754" s="8">
        <f t="shared" si="22"/>
        <v>9.8039367117419866E-8</v>
      </c>
      <c r="M754" s="21">
        <f>(L754+Systeme!$S$20)/Systeme!$S$17</f>
        <v>9.8039367117419872E-11</v>
      </c>
      <c r="O754" s="8">
        <f>('DGL 4'!$P$15/'DGL 4'!$B$26)*(1-EXP(-'DGL 4'!$B$26*D754)) + ('DGL 4'!$P$16/'DGL 4'!$B$27)*(1-EXP(-'DGL 4'!$B$27*D754))+ ('DGL 4'!$P$17/'DGL 4'!$B$28)*(1-EXP(-'DGL 4'!$B$28*D754))</f>
        <v>1.4639548138802272E-5</v>
      </c>
      <c r="P754" s="21">
        <f>(O754+Systeme!$AA$20)/Systeme!$AA$17</f>
        <v>1.4639548138802273E-16</v>
      </c>
    </row>
    <row r="755" spans="1:16" x14ac:dyDescent="0.25">
      <c r="A755" s="4">
        <f t="shared" si="23"/>
        <v>753</v>
      </c>
      <c r="D755" s="19">
        <f>A755*0.001 *Systeme!$G$4</f>
        <v>376.5</v>
      </c>
      <c r="F755" s="8">
        <f>('DGL 4'!$P$3/'DGL 4'!$B$26)*(1-EXP(-'DGL 4'!$B$26*D755)) + ('DGL 4'!$P$4/'DGL 4'!$B$27)*(1-EXP(-'DGL 4'!$B$27*D755))+ ('DGL 4'!$P$5/'DGL 4'!$B$28)*(1-EXP(-'DGL 4'!$B$28*D755))</f>
        <v>-9.8039360289276818</v>
      </c>
      <c r="G755" s="21">
        <f>(F755+Systeme!$C$20)/Systeme!$C$17</f>
        <v>0.98039212794214459</v>
      </c>
      <c r="I755" s="8">
        <f>('DGL 4'!$P$7/'DGL 4'!$B$26)*(1-EXP(-'DGL 4'!$B$26*D755)) + ('DGL 4'!$P$8/'DGL 4'!$B$27)*(1-EXP(-'DGL 4'!$B$27*D755))+ ('DGL 4'!$P$9/'DGL 4'!$B$28)*(1-EXP(-'DGL 4'!$B$28*D755))</f>
        <v>9.8039212717320936</v>
      </c>
      <c r="J755" s="21">
        <f>(I755+Systeme!$K$20)/Systeme!$K$17</f>
        <v>9.8039212717320936E-3</v>
      </c>
      <c r="L755" s="8">
        <f t="shared" si="22"/>
        <v>9.8039366651334905E-8</v>
      </c>
      <c r="M755" s="21">
        <f>(L755+Systeme!$S$20)/Systeme!$S$17</f>
        <v>9.8039366651334901E-11</v>
      </c>
      <c r="O755" s="8">
        <f>('DGL 4'!$P$15/'DGL 4'!$B$26)*(1-EXP(-'DGL 4'!$B$26*D755)) + ('DGL 4'!$P$16/'DGL 4'!$B$27)*(1-EXP(-'DGL 4'!$B$27*D755))+ ('DGL 4'!$P$17/'DGL 4'!$B$28)*(1-EXP(-'DGL 4'!$B$28*D755))</f>
        <v>1.465915622153733E-5</v>
      </c>
      <c r="P755" s="21">
        <f>(O755+Systeme!$AA$20)/Systeme!$AA$17</f>
        <v>1.4659156221537331E-16</v>
      </c>
    </row>
    <row r="756" spans="1:16" x14ac:dyDescent="0.25">
      <c r="A756" s="4">
        <f t="shared" si="23"/>
        <v>754</v>
      </c>
      <c r="D756" s="19">
        <f>A756*0.001 *Systeme!$G$4</f>
        <v>377</v>
      </c>
      <c r="F756" s="8">
        <f>('DGL 4'!$P$3/'DGL 4'!$B$26)*(1-EXP(-'DGL 4'!$B$26*D756)) + ('DGL 4'!$P$4/'DGL 4'!$B$27)*(1-EXP(-'DGL 4'!$B$27*D756))+ ('DGL 4'!$P$5/'DGL 4'!$B$28)*(1-EXP(-'DGL 4'!$B$28*D756))</f>
        <v>-9.8039360481512929</v>
      </c>
      <c r="G756" s="21">
        <f>(F756+Systeme!$C$20)/Systeme!$C$17</f>
        <v>0.98039212790369745</v>
      </c>
      <c r="I756" s="8">
        <f>('DGL 4'!$P$7/'DGL 4'!$B$26)*(1-EXP(-'DGL 4'!$B$26*D756)) + ('DGL 4'!$P$8/'DGL 4'!$B$27)*(1-EXP(-'DGL 4'!$B$27*D756))+ ('DGL 4'!$P$9/'DGL 4'!$B$28)*(1-EXP(-'DGL 4'!$B$28*D756))</f>
        <v>9.8039212713476225</v>
      </c>
      <c r="J756" s="21">
        <f>(I756+Systeme!$K$20)/Systeme!$K$17</f>
        <v>9.8039212713476216E-3</v>
      </c>
      <c r="L756" s="8">
        <f t="shared" si="22"/>
        <v>9.8039366185251637E-8</v>
      </c>
      <c r="M756" s="21">
        <f>(L756+Systeme!$S$20)/Systeme!$S$17</f>
        <v>9.8039366185251635E-11</v>
      </c>
      <c r="O756" s="8">
        <f>('DGL 4'!$P$15/'DGL 4'!$B$26)*(1-EXP(-'DGL 4'!$B$26*D756)) + ('DGL 4'!$P$16/'DGL 4'!$B$27)*(1-EXP(-'DGL 4'!$B$27*D756))+ ('DGL 4'!$P$17/'DGL 4'!$B$28)*(1-EXP(-'DGL 4'!$B$28*D756))</f>
        <v>1.4678764304272387E-5</v>
      </c>
      <c r="P756" s="21">
        <f>(O756+Systeme!$AA$20)/Systeme!$AA$17</f>
        <v>1.4678764304272387E-16</v>
      </c>
    </row>
    <row r="757" spans="1:16" x14ac:dyDescent="0.25">
      <c r="A757" s="4">
        <f t="shared" si="23"/>
        <v>755</v>
      </c>
      <c r="D757" s="19">
        <f>A757*0.001 *Systeme!$G$4</f>
        <v>377.5</v>
      </c>
      <c r="F757" s="8">
        <f>('DGL 4'!$P$3/'DGL 4'!$B$26)*(1-EXP(-'DGL 4'!$B$26*D757)) + ('DGL 4'!$P$4/'DGL 4'!$B$27)*(1-EXP(-'DGL 4'!$B$27*D757))+ ('DGL 4'!$P$5/'DGL 4'!$B$28)*(1-EXP(-'DGL 4'!$B$28*D757))</f>
        <v>-9.8039360673749041</v>
      </c>
      <c r="G757" s="21">
        <f>(F757+Systeme!$C$20)/Systeme!$C$17</f>
        <v>0.98039212786525021</v>
      </c>
      <c r="I757" s="8">
        <f>('DGL 4'!$P$7/'DGL 4'!$B$26)*(1-EXP(-'DGL 4'!$B$26*D757)) + ('DGL 4'!$P$8/'DGL 4'!$B$27)*(1-EXP(-'DGL 4'!$B$27*D757))+ ('DGL 4'!$P$9/'DGL 4'!$B$28)*(1-EXP(-'DGL 4'!$B$28*D757))</f>
        <v>9.8039212709631496</v>
      </c>
      <c r="J757" s="21">
        <f>(I757+Systeme!$K$20)/Systeme!$K$17</f>
        <v>9.8039212709631497E-3</v>
      </c>
      <c r="L757" s="8">
        <f t="shared" si="22"/>
        <v>9.8039367495523515E-8</v>
      </c>
      <c r="M757" s="21">
        <f>(L757+Systeme!$S$20)/Systeme!$S$17</f>
        <v>9.803936749552351E-11</v>
      </c>
      <c r="O757" s="8">
        <f>('DGL 4'!$P$15/'DGL 4'!$B$26)*(1-EXP(-'DGL 4'!$B$26*D757)) + ('DGL 4'!$P$16/'DGL 4'!$B$27)*(1-EXP(-'DGL 4'!$B$27*D757))+ ('DGL 4'!$P$17/'DGL 4'!$B$28)*(1-EXP(-'DGL 4'!$B$28*D757))</f>
        <v>1.4698372387007446E-5</v>
      </c>
      <c r="P757" s="21">
        <f>(O757+Systeme!$AA$20)/Systeme!$AA$17</f>
        <v>1.4698372387007446E-16</v>
      </c>
    </row>
    <row r="758" spans="1:16" x14ac:dyDescent="0.25">
      <c r="A758" s="4">
        <f t="shared" si="23"/>
        <v>756</v>
      </c>
      <c r="D758" s="19">
        <f>A758*0.001 *Systeme!$G$4</f>
        <v>378</v>
      </c>
      <c r="F758" s="8">
        <f>('DGL 4'!$P$3/'DGL 4'!$B$26)*(1-EXP(-'DGL 4'!$B$26*D758)) + ('DGL 4'!$P$4/'DGL 4'!$B$27)*(1-EXP(-'DGL 4'!$B$27*D758))+ ('DGL 4'!$P$5/'DGL 4'!$B$28)*(1-EXP(-'DGL 4'!$B$28*D758))</f>
        <v>-9.8039360865985152</v>
      </c>
      <c r="G758" s="21">
        <f>(F758+Systeme!$C$20)/Systeme!$C$17</f>
        <v>0.98039212782680296</v>
      </c>
      <c r="I758" s="8">
        <f>('DGL 4'!$P$7/'DGL 4'!$B$26)*(1-EXP(-'DGL 4'!$B$26*D758)) + ('DGL 4'!$P$8/'DGL 4'!$B$27)*(1-EXP(-'DGL 4'!$B$27*D758))+ ('DGL 4'!$P$9/'DGL 4'!$B$28)*(1-EXP(-'DGL 4'!$B$28*D758))</f>
        <v>9.8039212705786785</v>
      </c>
      <c r="J758" s="21">
        <f>(I758+Systeme!$K$20)/Systeme!$K$17</f>
        <v>9.8039212705786777E-3</v>
      </c>
      <c r="L758" s="8">
        <f t="shared" si="22"/>
        <v>9.8039367029438554E-8</v>
      </c>
      <c r="M758" s="21">
        <f>(L758+Systeme!$S$20)/Systeme!$S$17</f>
        <v>9.8039367029438551E-11</v>
      </c>
      <c r="O758" s="8">
        <f>('DGL 4'!$P$15/'DGL 4'!$B$26)*(1-EXP(-'DGL 4'!$B$26*D758)) + ('DGL 4'!$P$16/'DGL 4'!$B$27)*(1-EXP(-'DGL 4'!$B$27*D758))+ ('DGL 4'!$P$17/'DGL 4'!$B$28)*(1-EXP(-'DGL 4'!$B$28*D758))</f>
        <v>1.4717980469742505E-5</v>
      </c>
      <c r="P758" s="21">
        <f>(O758+Systeme!$AA$20)/Systeme!$AA$17</f>
        <v>1.4717980469742505E-16</v>
      </c>
    </row>
    <row r="759" spans="1:16" x14ac:dyDescent="0.25">
      <c r="A759" s="4">
        <f t="shared" si="23"/>
        <v>757</v>
      </c>
      <c r="D759" s="19">
        <f>A759*0.001 *Systeme!$G$4</f>
        <v>378.5</v>
      </c>
      <c r="F759" s="8">
        <f>('DGL 4'!$P$3/'DGL 4'!$B$26)*(1-EXP(-'DGL 4'!$B$26*D759)) + ('DGL 4'!$P$4/'DGL 4'!$B$27)*(1-EXP(-'DGL 4'!$B$27*D759))+ ('DGL 4'!$P$5/'DGL 4'!$B$28)*(1-EXP(-'DGL 4'!$B$28*D759))</f>
        <v>-9.8039361058221246</v>
      </c>
      <c r="G759" s="21">
        <f>(F759+Systeme!$C$20)/Systeme!$C$17</f>
        <v>0.98039212778835572</v>
      </c>
      <c r="I759" s="8">
        <f>('DGL 4'!$P$7/'DGL 4'!$B$26)*(1-EXP(-'DGL 4'!$B$26*D759)) + ('DGL 4'!$P$8/'DGL 4'!$B$27)*(1-EXP(-'DGL 4'!$B$27*D759))+ ('DGL 4'!$P$9/'DGL 4'!$B$28)*(1-EXP(-'DGL 4'!$B$28*D759))</f>
        <v>9.8039212701942056</v>
      </c>
      <c r="J759" s="21">
        <f>(I759+Systeme!$K$20)/Systeme!$K$17</f>
        <v>9.8039212701942057E-3</v>
      </c>
      <c r="L759" s="8">
        <f t="shared" si="22"/>
        <v>9.8039366563355286E-8</v>
      </c>
      <c r="M759" s="21">
        <f>(L759+Systeme!$S$20)/Systeme!$S$17</f>
        <v>9.8039366563355286E-11</v>
      </c>
      <c r="O759" s="8">
        <f>('DGL 4'!$P$15/'DGL 4'!$B$26)*(1-EXP(-'DGL 4'!$B$26*D759)) + ('DGL 4'!$P$16/'DGL 4'!$B$27)*(1-EXP(-'DGL 4'!$B$27*D759))+ ('DGL 4'!$P$17/'DGL 4'!$B$28)*(1-EXP(-'DGL 4'!$B$28*D759))</f>
        <v>1.4737588552477562E-5</v>
      </c>
      <c r="P759" s="21">
        <f>(O759+Systeme!$AA$20)/Systeme!$AA$17</f>
        <v>1.4737588552477561E-16</v>
      </c>
    </row>
    <row r="760" spans="1:16" x14ac:dyDescent="0.25">
      <c r="A760" s="4">
        <f t="shared" si="23"/>
        <v>758</v>
      </c>
      <c r="D760" s="19">
        <f>A760*0.001 *Systeme!$G$4</f>
        <v>379</v>
      </c>
      <c r="F760" s="8">
        <f>('DGL 4'!$P$3/'DGL 4'!$B$26)*(1-EXP(-'DGL 4'!$B$26*D760)) + ('DGL 4'!$P$4/'DGL 4'!$B$27)*(1-EXP(-'DGL 4'!$B$27*D760))+ ('DGL 4'!$P$5/'DGL 4'!$B$28)*(1-EXP(-'DGL 4'!$B$28*D760))</f>
        <v>-9.8039361250457357</v>
      </c>
      <c r="G760" s="21">
        <f>(F760+Systeme!$C$20)/Systeme!$C$17</f>
        <v>0.98039212774990858</v>
      </c>
      <c r="I760" s="8">
        <f>('DGL 4'!$P$7/'DGL 4'!$B$26)*(1-EXP(-'DGL 4'!$B$26*D760)) + ('DGL 4'!$P$8/'DGL 4'!$B$27)*(1-EXP(-'DGL 4'!$B$27*D760))+ ('DGL 4'!$P$9/'DGL 4'!$B$28)*(1-EXP(-'DGL 4'!$B$28*D760))</f>
        <v>9.8039212698097327</v>
      </c>
      <c r="J760" s="21">
        <f>(I760+Systeme!$K$20)/Systeme!$K$17</f>
        <v>9.803921269809732E-3</v>
      </c>
      <c r="L760" s="8">
        <f t="shared" si="22"/>
        <v>9.8039367873627164E-8</v>
      </c>
      <c r="M760" s="21">
        <f>(L760+Systeme!$S$20)/Systeme!$S$17</f>
        <v>9.8039367873627161E-11</v>
      </c>
      <c r="O760" s="8">
        <f>('DGL 4'!$P$15/'DGL 4'!$B$26)*(1-EXP(-'DGL 4'!$B$26*D760)) + ('DGL 4'!$P$16/'DGL 4'!$B$27)*(1-EXP(-'DGL 4'!$B$27*D760))+ ('DGL 4'!$P$17/'DGL 4'!$B$28)*(1-EXP(-'DGL 4'!$B$28*D760))</f>
        <v>1.475719663521262E-5</v>
      </c>
      <c r="P760" s="21">
        <f>(O760+Systeme!$AA$20)/Systeme!$AA$17</f>
        <v>1.4757196635212619E-16</v>
      </c>
    </row>
    <row r="761" spans="1:16" x14ac:dyDescent="0.25">
      <c r="A761" s="4">
        <f t="shared" si="23"/>
        <v>759</v>
      </c>
      <c r="D761" s="19">
        <f>A761*0.001 *Systeme!$G$4</f>
        <v>379.5</v>
      </c>
      <c r="F761" s="8">
        <f>('DGL 4'!$P$3/'DGL 4'!$B$26)*(1-EXP(-'DGL 4'!$B$26*D761)) + ('DGL 4'!$P$4/'DGL 4'!$B$27)*(1-EXP(-'DGL 4'!$B$27*D761))+ ('DGL 4'!$P$5/'DGL 4'!$B$28)*(1-EXP(-'DGL 4'!$B$28*D761))</f>
        <v>-9.8039361442693469</v>
      </c>
      <c r="G761" s="21">
        <f>(F761+Systeme!$C$20)/Systeme!$C$17</f>
        <v>0.98039212771146134</v>
      </c>
      <c r="I761" s="8">
        <f>('DGL 4'!$P$7/'DGL 4'!$B$26)*(1-EXP(-'DGL 4'!$B$26*D761)) + ('DGL 4'!$P$8/'DGL 4'!$B$27)*(1-EXP(-'DGL 4'!$B$27*D761))+ ('DGL 4'!$P$9/'DGL 4'!$B$28)*(1-EXP(-'DGL 4'!$B$28*D761))</f>
        <v>9.8039212694252615</v>
      </c>
      <c r="J761" s="21">
        <f>(I761+Systeme!$K$20)/Systeme!$K$17</f>
        <v>9.8039212694252618E-3</v>
      </c>
      <c r="L761" s="8">
        <f t="shared" si="22"/>
        <v>9.8039367407542203E-8</v>
      </c>
      <c r="M761" s="21">
        <f>(L761+Systeme!$S$20)/Systeme!$S$17</f>
        <v>9.8039367407542202E-11</v>
      </c>
      <c r="O761" s="8">
        <f>('DGL 4'!$P$15/'DGL 4'!$B$26)*(1-EXP(-'DGL 4'!$B$26*D761)) + ('DGL 4'!$P$16/'DGL 4'!$B$27)*(1-EXP(-'DGL 4'!$B$27*D761))+ ('DGL 4'!$P$17/'DGL 4'!$B$28)*(1-EXP(-'DGL 4'!$B$28*D761))</f>
        <v>1.4776804717947679E-5</v>
      </c>
      <c r="P761" s="21">
        <f>(O761+Systeme!$AA$20)/Systeme!$AA$17</f>
        <v>1.4776804717947678E-16</v>
      </c>
    </row>
    <row r="762" spans="1:16" x14ac:dyDescent="0.25">
      <c r="A762" s="4">
        <f t="shared" si="23"/>
        <v>760</v>
      </c>
      <c r="D762" s="19">
        <f>A762*0.001 *Systeme!$G$4</f>
        <v>380</v>
      </c>
      <c r="F762" s="8">
        <f>('DGL 4'!$P$3/'DGL 4'!$B$26)*(1-EXP(-'DGL 4'!$B$26*D762)) + ('DGL 4'!$P$4/'DGL 4'!$B$27)*(1-EXP(-'DGL 4'!$B$27*D762))+ ('DGL 4'!$P$5/'DGL 4'!$B$28)*(1-EXP(-'DGL 4'!$B$28*D762))</f>
        <v>-9.803936163492958</v>
      </c>
      <c r="G762" s="21">
        <f>(F762+Systeme!$C$20)/Systeme!$C$17</f>
        <v>0.98039212767301409</v>
      </c>
      <c r="I762" s="8">
        <f>('DGL 4'!$P$7/'DGL 4'!$B$26)*(1-EXP(-'DGL 4'!$B$26*D762)) + ('DGL 4'!$P$8/'DGL 4'!$B$27)*(1-EXP(-'DGL 4'!$B$27*D762))+ ('DGL 4'!$P$9/'DGL 4'!$B$28)*(1-EXP(-'DGL 4'!$B$28*D762))</f>
        <v>9.8039212690407886</v>
      </c>
      <c r="J762" s="21">
        <f>(I762+Systeme!$K$20)/Systeme!$K$17</f>
        <v>9.8039212690407881E-3</v>
      </c>
      <c r="L762" s="8">
        <f t="shared" si="22"/>
        <v>9.8039368717815775E-8</v>
      </c>
      <c r="M762" s="21">
        <f>(L762+Systeme!$S$20)/Systeme!$S$17</f>
        <v>9.803936871781577E-11</v>
      </c>
      <c r="O762" s="8">
        <f>('DGL 4'!$P$15/'DGL 4'!$B$26)*(1-EXP(-'DGL 4'!$B$26*D762)) + ('DGL 4'!$P$16/'DGL 4'!$B$27)*(1-EXP(-'DGL 4'!$B$27*D762))+ ('DGL 4'!$P$17/'DGL 4'!$B$28)*(1-EXP(-'DGL 4'!$B$28*D762))</f>
        <v>1.4796412800682736E-5</v>
      </c>
      <c r="P762" s="21">
        <f>(O762+Systeme!$AA$20)/Systeme!$AA$17</f>
        <v>1.4796412800682737E-16</v>
      </c>
    </row>
    <row r="763" spans="1:16" x14ac:dyDescent="0.25">
      <c r="A763" s="4">
        <f t="shared" si="23"/>
        <v>761</v>
      </c>
      <c r="D763" s="19">
        <f>A763*0.001 *Systeme!$G$4</f>
        <v>380.5</v>
      </c>
      <c r="F763" s="8">
        <f>('DGL 4'!$P$3/'DGL 4'!$B$26)*(1-EXP(-'DGL 4'!$B$26*D763)) + ('DGL 4'!$P$4/'DGL 4'!$B$27)*(1-EXP(-'DGL 4'!$B$27*D763))+ ('DGL 4'!$P$5/'DGL 4'!$B$28)*(1-EXP(-'DGL 4'!$B$28*D763))</f>
        <v>-9.8039361827165692</v>
      </c>
      <c r="G763" s="21">
        <f>(F763+Systeme!$C$20)/Systeme!$C$17</f>
        <v>0.98039212763456685</v>
      </c>
      <c r="I763" s="8">
        <f>('DGL 4'!$P$7/'DGL 4'!$B$26)*(1-EXP(-'DGL 4'!$B$26*D763)) + ('DGL 4'!$P$8/'DGL 4'!$B$27)*(1-EXP(-'DGL 4'!$B$27*D763))+ ('DGL 4'!$P$9/'DGL 4'!$B$28)*(1-EXP(-'DGL 4'!$B$28*D763))</f>
        <v>9.8039212686563157</v>
      </c>
      <c r="J763" s="21">
        <f>(I763+Systeme!$K$20)/Systeme!$K$17</f>
        <v>9.8039212686563161E-3</v>
      </c>
      <c r="L763" s="8">
        <f t="shared" si="22"/>
        <v>9.8039370028087653E-8</v>
      </c>
      <c r="M763" s="21">
        <f>(L763+Systeme!$S$20)/Systeme!$S$17</f>
        <v>9.8039370028087657E-11</v>
      </c>
      <c r="O763" s="8">
        <f>('DGL 4'!$P$15/'DGL 4'!$B$26)*(1-EXP(-'DGL 4'!$B$26*D763)) + ('DGL 4'!$P$16/'DGL 4'!$B$27)*(1-EXP(-'DGL 4'!$B$27*D763))+ ('DGL 4'!$P$17/'DGL 4'!$B$28)*(1-EXP(-'DGL 4'!$B$28*D763))</f>
        <v>1.4816020883417795E-5</v>
      </c>
      <c r="P763" s="21">
        <f>(O763+Systeme!$AA$20)/Systeme!$AA$17</f>
        <v>1.4816020883417795E-16</v>
      </c>
    </row>
    <row r="764" spans="1:16" x14ac:dyDescent="0.25">
      <c r="A764" s="4">
        <f t="shared" si="23"/>
        <v>762</v>
      </c>
      <c r="D764" s="19">
        <f>A764*0.001 *Systeme!$G$4</f>
        <v>381</v>
      </c>
      <c r="F764" s="8">
        <f>('DGL 4'!$P$3/'DGL 4'!$B$26)*(1-EXP(-'DGL 4'!$B$26*D764)) + ('DGL 4'!$P$4/'DGL 4'!$B$27)*(1-EXP(-'DGL 4'!$B$27*D764))+ ('DGL 4'!$P$5/'DGL 4'!$B$28)*(1-EXP(-'DGL 4'!$B$28*D764))</f>
        <v>-9.8039362019401786</v>
      </c>
      <c r="G764" s="21">
        <f>(F764+Systeme!$C$20)/Systeme!$C$17</f>
        <v>0.9803921275961196</v>
      </c>
      <c r="I764" s="8">
        <f>('DGL 4'!$P$7/'DGL 4'!$B$26)*(1-EXP(-'DGL 4'!$B$26*D764)) + ('DGL 4'!$P$8/'DGL 4'!$B$27)*(1-EXP(-'DGL 4'!$B$27*D764))+ ('DGL 4'!$P$9/'DGL 4'!$B$28)*(1-EXP(-'DGL 4'!$B$28*D764))</f>
        <v>9.8039212682718446</v>
      </c>
      <c r="J764" s="21">
        <f>(I764+Systeme!$K$20)/Systeme!$K$17</f>
        <v>9.8039212682718441E-3</v>
      </c>
      <c r="L764" s="8">
        <f t="shared" si="22"/>
        <v>9.8039367785645852E-8</v>
      </c>
      <c r="M764" s="21">
        <f>(L764+Systeme!$S$20)/Systeme!$S$17</f>
        <v>9.8039367785645852E-11</v>
      </c>
      <c r="O764" s="8">
        <f>('DGL 4'!$P$15/'DGL 4'!$B$26)*(1-EXP(-'DGL 4'!$B$26*D764)) + ('DGL 4'!$P$16/'DGL 4'!$B$27)*(1-EXP(-'DGL 4'!$B$27*D764))+ ('DGL 4'!$P$17/'DGL 4'!$B$28)*(1-EXP(-'DGL 4'!$B$28*D764))</f>
        <v>1.4835628966152853E-5</v>
      </c>
      <c r="P764" s="21">
        <f>(O764+Systeme!$AA$20)/Systeme!$AA$17</f>
        <v>1.4835628966152854E-16</v>
      </c>
    </row>
    <row r="765" spans="1:16" x14ac:dyDescent="0.25">
      <c r="A765" s="4">
        <f t="shared" si="23"/>
        <v>763</v>
      </c>
      <c r="D765" s="19">
        <f>A765*0.001 *Systeme!$G$4</f>
        <v>381.5</v>
      </c>
      <c r="F765" s="8">
        <f>('DGL 4'!$P$3/'DGL 4'!$B$26)*(1-EXP(-'DGL 4'!$B$26*D765)) + ('DGL 4'!$P$4/'DGL 4'!$B$27)*(1-EXP(-'DGL 4'!$B$27*D765))+ ('DGL 4'!$P$5/'DGL 4'!$B$28)*(1-EXP(-'DGL 4'!$B$28*D765))</f>
        <v>-9.8039362211637897</v>
      </c>
      <c r="G765" s="21">
        <f>(F765+Systeme!$C$20)/Systeme!$C$17</f>
        <v>0.98039212755767247</v>
      </c>
      <c r="I765" s="8">
        <f>('DGL 4'!$P$7/'DGL 4'!$B$26)*(1-EXP(-'DGL 4'!$B$26*D765)) + ('DGL 4'!$P$8/'DGL 4'!$B$27)*(1-EXP(-'DGL 4'!$B$27*D765))+ ('DGL 4'!$P$9/'DGL 4'!$B$28)*(1-EXP(-'DGL 4'!$B$28*D765))</f>
        <v>9.8039212678873717</v>
      </c>
      <c r="J765" s="21">
        <f>(I765+Systeme!$K$20)/Systeme!$K$17</f>
        <v>9.8039212678873722E-3</v>
      </c>
      <c r="L765" s="8">
        <f t="shared" si="22"/>
        <v>9.8039369095919424E-8</v>
      </c>
      <c r="M765" s="21">
        <f>(L765+Systeme!$S$20)/Systeme!$S$17</f>
        <v>9.803936909591942E-11</v>
      </c>
      <c r="O765" s="8">
        <f>('DGL 4'!$P$15/'DGL 4'!$B$26)*(1-EXP(-'DGL 4'!$B$26*D765)) + ('DGL 4'!$P$16/'DGL 4'!$B$27)*(1-EXP(-'DGL 4'!$B$27*D765))+ ('DGL 4'!$P$17/'DGL 4'!$B$28)*(1-EXP(-'DGL 4'!$B$28*D765))</f>
        <v>1.485523704888791E-5</v>
      </c>
      <c r="P765" s="21">
        <f>(O765+Systeme!$AA$20)/Systeme!$AA$17</f>
        <v>1.485523704888791E-16</v>
      </c>
    </row>
    <row r="766" spans="1:16" x14ac:dyDescent="0.25">
      <c r="A766" s="4">
        <f t="shared" si="23"/>
        <v>764</v>
      </c>
      <c r="D766" s="19">
        <f>A766*0.001 *Systeme!$G$4</f>
        <v>382</v>
      </c>
      <c r="F766" s="8">
        <f>('DGL 4'!$P$3/'DGL 4'!$B$26)*(1-EXP(-'DGL 4'!$B$26*D766)) + ('DGL 4'!$P$4/'DGL 4'!$B$27)*(1-EXP(-'DGL 4'!$B$27*D766))+ ('DGL 4'!$P$5/'DGL 4'!$B$28)*(1-EXP(-'DGL 4'!$B$28*D766))</f>
        <v>-9.8039362403874009</v>
      </c>
      <c r="G766" s="21">
        <f>(F766+Systeme!$C$20)/Systeme!$C$17</f>
        <v>0.98039212751922511</v>
      </c>
      <c r="I766" s="8">
        <f>('DGL 4'!$P$7/'DGL 4'!$B$26)*(1-EXP(-'DGL 4'!$B$26*D766)) + ('DGL 4'!$P$8/'DGL 4'!$B$27)*(1-EXP(-'DGL 4'!$B$27*D766))+ ('DGL 4'!$P$9/'DGL 4'!$B$28)*(1-EXP(-'DGL 4'!$B$28*D766))</f>
        <v>9.8039212675029006</v>
      </c>
      <c r="J766" s="21">
        <f>(I766+Systeme!$K$20)/Systeme!$K$17</f>
        <v>9.8039212675029002E-3</v>
      </c>
      <c r="L766" s="8">
        <f t="shared" si="22"/>
        <v>9.8039368629834463E-8</v>
      </c>
      <c r="M766" s="21">
        <f>(L766+Systeme!$S$20)/Systeme!$S$17</f>
        <v>9.8039368629834462E-11</v>
      </c>
      <c r="O766" s="8">
        <f>('DGL 4'!$P$15/'DGL 4'!$B$26)*(1-EXP(-'DGL 4'!$B$26*D766)) + ('DGL 4'!$P$16/'DGL 4'!$B$27)*(1-EXP(-'DGL 4'!$B$27*D766))+ ('DGL 4'!$P$17/'DGL 4'!$B$28)*(1-EXP(-'DGL 4'!$B$28*D766))</f>
        <v>1.4874845131622969E-5</v>
      </c>
      <c r="P766" s="21">
        <f>(O766+Systeme!$AA$20)/Systeme!$AA$17</f>
        <v>1.4874845131622969E-16</v>
      </c>
    </row>
    <row r="767" spans="1:16" x14ac:dyDescent="0.25">
      <c r="A767" s="4">
        <f t="shared" si="23"/>
        <v>765</v>
      </c>
      <c r="D767" s="19">
        <f>A767*0.001 *Systeme!$G$4</f>
        <v>382.5</v>
      </c>
      <c r="F767" s="8">
        <f>('DGL 4'!$P$3/'DGL 4'!$B$26)*(1-EXP(-'DGL 4'!$B$26*D767)) + ('DGL 4'!$P$4/'DGL 4'!$B$27)*(1-EXP(-'DGL 4'!$B$27*D767))+ ('DGL 4'!$P$5/'DGL 4'!$B$28)*(1-EXP(-'DGL 4'!$B$28*D767))</f>
        <v>-9.803936259611012</v>
      </c>
      <c r="G767" s="21">
        <f>(F767+Systeme!$C$20)/Systeme!$C$17</f>
        <v>0.98039212748077798</v>
      </c>
      <c r="I767" s="8">
        <f>('DGL 4'!$P$7/'DGL 4'!$B$26)*(1-EXP(-'DGL 4'!$B$26*D767)) + ('DGL 4'!$P$8/'DGL 4'!$B$27)*(1-EXP(-'DGL 4'!$B$27*D767))+ ('DGL 4'!$P$9/'DGL 4'!$B$28)*(1-EXP(-'DGL 4'!$B$28*D767))</f>
        <v>9.8039212671184277</v>
      </c>
      <c r="J767" s="21">
        <f>(I767+Systeme!$K$20)/Systeme!$K$17</f>
        <v>9.8039212671184282E-3</v>
      </c>
      <c r="L767" s="8">
        <f t="shared" si="22"/>
        <v>9.8039369940108035E-8</v>
      </c>
      <c r="M767" s="21">
        <f>(L767+Systeme!$S$20)/Systeme!$S$17</f>
        <v>9.8039369940108029E-11</v>
      </c>
      <c r="O767" s="8">
        <f>('DGL 4'!$P$15/'DGL 4'!$B$26)*(1-EXP(-'DGL 4'!$B$26*D767)) + ('DGL 4'!$P$16/'DGL 4'!$B$27)*(1-EXP(-'DGL 4'!$B$27*D767))+ ('DGL 4'!$P$17/'DGL 4'!$B$28)*(1-EXP(-'DGL 4'!$B$28*D767))</f>
        <v>1.4894453214358026E-5</v>
      </c>
      <c r="P767" s="21">
        <f>(O767+Systeme!$AA$20)/Systeme!$AA$17</f>
        <v>1.4894453214358025E-16</v>
      </c>
    </row>
    <row r="768" spans="1:16" x14ac:dyDescent="0.25">
      <c r="A768" s="4">
        <f t="shared" si="23"/>
        <v>766</v>
      </c>
      <c r="D768" s="19">
        <f>A768*0.001 *Systeme!$G$4</f>
        <v>383</v>
      </c>
      <c r="F768" s="8">
        <f>('DGL 4'!$P$3/'DGL 4'!$B$26)*(1-EXP(-'DGL 4'!$B$26*D768)) + ('DGL 4'!$P$4/'DGL 4'!$B$27)*(1-EXP(-'DGL 4'!$B$27*D768))+ ('DGL 4'!$P$5/'DGL 4'!$B$28)*(1-EXP(-'DGL 4'!$B$28*D768))</f>
        <v>-9.8039362788346214</v>
      </c>
      <c r="G768" s="21">
        <f>(F768+Systeme!$C$20)/Systeme!$C$17</f>
        <v>0.98039212744233073</v>
      </c>
      <c r="I768" s="8">
        <f>('DGL 4'!$P$7/'DGL 4'!$B$26)*(1-EXP(-'DGL 4'!$B$26*D768)) + ('DGL 4'!$P$8/'DGL 4'!$B$27)*(1-EXP(-'DGL 4'!$B$27*D768))+ ('DGL 4'!$P$9/'DGL 4'!$B$28)*(1-EXP(-'DGL 4'!$B$28*D768))</f>
        <v>9.8039212667339548</v>
      </c>
      <c r="J768" s="21">
        <f>(I768+Systeme!$K$20)/Systeme!$K$17</f>
        <v>9.8039212667339545E-3</v>
      </c>
      <c r="L768" s="8">
        <f t="shared" si="22"/>
        <v>9.8039369474023073E-8</v>
      </c>
      <c r="M768" s="21">
        <f>(L768+Systeme!$S$20)/Systeme!$S$17</f>
        <v>9.8039369474023071E-11</v>
      </c>
      <c r="O768" s="8">
        <f>('DGL 4'!$P$15/'DGL 4'!$B$26)*(1-EXP(-'DGL 4'!$B$26*D768)) + ('DGL 4'!$P$16/'DGL 4'!$B$27)*(1-EXP(-'DGL 4'!$B$27*D768))+ ('DGL 4'!$P$17/'DGL 4'!$B$28)*(1-EXP(-'DGL 4'!$B$28*D768))</f>
        <v>1.4914061297093084E-5</v>
      </c>
      <c r="P768" s="21">
        <f>(O768+Systeme!$AA$20)/Systeme!$AA$17</f>
        <v>1.4914061297093084E-16</v>
      </c>
    </row>
    <row r="769" spans="1:16" x14ac:dyDescent="0.25">
      <c r="A769" s="4">
        <f t="shared" si="23"/>
        <v>767</v>
      </c>
      <c r="D769" s="19">
        <f>A769*0.001 *Systeme!$G$4</f>
        <v>383.5</v>
      </c>
      <c r="F769" s="8">
        <f>('DGL 4'!$P$3/'DGL 4'!$B$26)*(1-EXP(-'DGL 4'!$B$26*D769)) + ('DGL 4'!$P$4/'DGL 4'!$B$27)*(1-EXP(-'DGL 4'!$B$27*D769))+ ('DGL 4'!$P$5/'DGL 4'!$B$28)*(1-EXP(-'DGL 4'!$B$28*D769))</f>
        <v>-9.8039362980582325</v>
      </c>
      <c r="G769" s="21">
        <f>(F769+Systeme!$C$20)/Systeme!$C$17</f>
        <v>0.98039212740388348</v>
      </c>
      <c r="I769" s="8">
        <f>('DGL 4'!$P$7/'DGL 4'!$B$26)*(1-EXP(-'DGL 4'!$B$26*D769)) + ('DGL 4'!$P$8/'DGL 4'!$B$27)*(1-EXP(-'DGL 4'!$B$27*D769))+ ('DGL 4'!$P$9/'DGL 4'!$B$28)*(1-EXP(-'DGL 4'!$B$28*D769))</f>
        <v>9.8039212663494837</v>
      </c>
      <c r="J769" s="21">
        <f>(I769+Systeme!$K$20)/Systeme!$K$17</f>
        <v>9.8039212663494843E-3</v>
      </c>
      <c r="L769" s="8">
        <f t="shared" si="22"/>
        <v>9.8039369007938112E-8</v>
      </c>
      <c r="M769" s="21">
        <f>(L769+Systeme!$S$20)/Systeme!$S$17</f>
        <v>9.8039369007938112E-11</v>
      </c>
      <c r="O769" s="8">
        <f>('DGL 4'!$P$15/'DGL 4'!$B$26)*(1-EXP(-'DGL 4'!$B$26*D769)) + ('DGL 4'!$P$16/'DGL 4'!$B$27)*(1-EXP(-'DGL 4'!$B$27*D769))+ ('DGL 4'!$P$17/'DGL 4'!$B$28)*(1-EXP(-'DGL 4'!$B$28*D769))</f>
        <v>1.4933669379828143E-5</v>
      </c>
      <c r="P769" s="21">
        <f>(O769+Systeme!$AA$20)/Systeme!$AA$17</f>
        <v>1.4933669379828142E-16</v>
      </c>
    </row>
    <row r="770" spans="1:16" x14ac:dyDescent="0.25">
      <c r="A770" s="4">
        <f t="shared" si="23"/>
        <v>768</v>
      </c>
      <c r="D770" s="19">
        <f>A770*0.001 *Systeme!$G$4</f>
        <v>384</v>
      </c>
      <c r="F770" s="8">
        <f>('DGL 4'!$P$3/'DGL 4'!$B$26)*(1-EXP(-'DGL 4'!$B$26*D770)) + ('DGL 4'!$P$4/'DGL 4'!$B$27)*(1-EXP(-'DGL 4'!$B$27*D770))+ ('DGL 4'!$P$5/'DGL 4'!$B$28)*(1-EXP(-'DGL 4'!$B$28*D770))</f>
        <v>-9.8039363172818437</v>
      </c>
      <c r="G770" s="21">
        <f>(F770+Systeme!$C$20)/Systeme!$C$17</f>
        <v>0.98039212736543635</v>
      </c>
      <c r="I770" s="8">
        <f>('DGL 4'!$P$7/'DGL 4'!$B$26)*(1-EXP(-'DGL 4'!$B$26*D770)) + ('DGL 4'!$P$8/'DGL 4'!$B$27)*(1-EXP(-'DGL 4'!$B$27*D770))+ ('DGL 4'!$P$9/'DGL 4'!$B$28)*(1-EXP(-'DGL 4'!$B$28*D770))</f>
        <v>9.8039212659650108</v>
      </c>
      <c r="J770" s="21">
        <f>(I770+Systeme!$K$20)/Systeme!$K$17</f>
        <v>9.8039212659650106E-3</v>
      </c>
      <c r="L770" s="8">
        <f t="shared" si="22"/>
        <v>9.8039370318211684E-8</v>
      </c>
      <c r="M770" s="21">
        <f>(L770+Systeme!$S$20)/Systeme!$S$17</f>
        <v>9.803937031821168E-11</v>
      </c>
      <c r="O770" s="8">
        <f>('DGL 4'!$P$15/'DGL 4'!$B$26)*(1-EXP(-'DGL 4'!$B$26*D770)) + ('DGL 4'!$P$16/'DGL 4'!$B$27)*(1-EXP(-'DGL 4'!$B$27*D770))+ ('DGL 4'!$P$17/'DGL 4'!$B$28)*(1-EXP(-'DGL 4'!$B$28*D770))</f>
        <v>1.49532774625632E-5</v>
      </c>
      <c r="P770" s="21">
        <f>(O770+Systeme!$AA$20)/Systeme!$AA$17</f>
        <v>1.4953277462563201E-16</v>
      </c>
    </row>
    <row r="771" spans="1:16" x14ac:dyDescent="0.25">
      <c r="A771" s="4">
        <f t="shared" si="23"/>
        <v>769</v>
      </c>
      <c r="D771" s="19">
        <f>A771*0.001 *Systeme!$G$4</f>
        <v>384.5</v>
      </c>
      <c r="F771" s="8">
        <f>('DGL 4'!$P$3/'DGL 4'!$B$26)*(1-EXP(-'DGL 4'!$B$26*D771)) + ('DGL 4'!$P$4/'DGL 4'!$B$27)*(1-EXP(-'DGL 4'!$B$27*D771))+ ('DGL 4'!$P$5/'DGL 4'!$B$28)*(1-EXP(-'DGL 4'!$B$28*D771))</f>
        <v>-9.8039363365054548</v>
      </c>
      <c r="G771" s="21">
        <f>(F771+Systeme!$C$20)/Systeme!$C$17</f>
        <v>0.9803921273269891</v>
      </c>
      <c r="I771" s="8">
        <f>('DGL 4'!$P$7/'DGL 4'!$B$26)*(1-EXP(-'DGL 4'!$B$26*D771)) + ('DGL 4'!$P$8/'DGL 4'!$B$27)*(1-EXP(-'DGL 4'!$B$27*D771))+ ('DGL 4'!$P$9/'DGL 4'!$B$28)*(1-EXP(-'DGL 4'!$B$28*D771))</f>
        <v>9.8039212655805397</v>
      </c>
      <c r="J771" s="21">
        <f>(I771+Systeme!$K$20)/Systeme!$K$17</f>
        <v>9.8039212655805404E-3</v>
      </c>
      <c r="L771" s="8">
        <f t="shared" si="22"/>
        <v>9.8039369852126723E-8</v>
      </c>
      <c r="M771" s="21">
        <f>(L771+Systeme!$S$20)/Systeme!$S$17</f>
        <v>9.8039369852126721E-11</v>
      </c>
      <c r="O771" s="8">
        <f>('DGL 4'!$P$15/'DGL 4'!$B$26)*(1-EXP(-'DGL 4'!$B$26*D771)) + ('DGL 4'!$P$16/'DGL 4'!$B$27)*(1-EXP(-'DGL 4'!$B$27*D771))+ ('DGL 4'!$P$17/'DGL 4'!$B$28)*(1-EXP(-'DGL 4'!$B$28*D771))</f>
        <v>1.4972885545298259E-5</v>
      </c>
      <c r="P771" s="21">
        <f>(O771+Systeme!$AA$20)/Systeme!$AA$17</f>
        <v>1.497288554529826E-16</v>
      </c>
    </row>
    <row r="772" spans="1:16" x14ac:dyDescent="0.25">
      <c r="A772" s="4">
        <f t="shared" si="23"/>
        <v>770</v>
      </c>
      <c r="D772" s="19">
        <f>A772*0.001 *Systeme!$G$4</f>
        <v>385</v>
      </c>
      <c r="F772" s="8">
        <f>('DGL 4'!$P$3/'DGL 4'!$B$26)*(1-EXP(-'DGL 4'!$B$26*D772)) + ('DGL 4'!$P$4/'DGL 4'!$B$27)*(1-EXP(-'DGL 4'!$B$27*D772))+ ('DGL 4'!$P$5/'DGL 4'!$B$28)*(1-EXP(-'DGL 4'!$B$28*D772))</f>
        <v>-9.8039363557290642</v>
      </c>
      <c r="G772" s="21">
        <f>(F772+Systeme!$C$20)/Systeme!$C$17</f>
        <v>0.98039212728854186</v>
      </c>
      <c r="I772" s="8">
        <f>('DGL 4'!$P$7/'DGL 4'!$B$26)*(1-EXP(-'DGL 4'!$B$26*D772)) + ('DGL 4'!$P$8/'DGL 4'!$B$27)*(1-EXP(-'DGL 4'!$B$27*D772))+ ('DGL 4'!$P$9/'DGL 4'!$B$28)*(1-EXP(-'DGL 4'!$B$28*D772))</f>
        <v>9.8039212651960668</v>
      </c>
      <c r="J772" s="21">
        <f>(I772+Systeme!$K$20)/Systeme!$K$17</f>
        <v>9.8039212651960667E-3</v>
      </c>
      <c r="L772" s="8">
        <f t="shared" ref="L772:L835" si="24">-(F772+I772+O772)</f>
        <v>9.8039369386041761E-8</v>
      </c>
      <c r="M772" s="21">
        <f>(L772+Systeme!$S$20)/Systeme!$S$17</f>
        <v>9.8039369386041763E-11</v>
      </c>
      <c r="O772" s="8">
        <f>('DGL 4'!$P$15/'DGL 4'!$B$26)*(1-EXP(-'DGL 4'!$B$26*D772)) + ('DGL 4'!$P$16/'DGL 4'!$B$27)*(1-EXP(-'DGL 4'!$B$27*D772))+ ('DGL 4'!$P$17/'DGL 4'!$B$28)*(1-EXP(-'DGL 4'!$B$28*D772))</f>
        <v>1.4992493628033317E-5</v>
      </c>
      <c r="P772" s="21">
        <f>(O772+Systeme!$AA$20)/Systeme!$AA$17</f>
        <v>1.4992493628033318E-16</v>
      </c>
    </row>
    <row r="773" spans="1:16" x14ac:dyDescent="0.25">
      <c r="A773" s="4">
        <f t="shared" ref="A773:A836" si="25">A772+1</f>
        <v>771</v>
      </c>
      <c r="D773" s="19">
        <f>A773*0.001 *Systeme!$G$4</f>
        <v>385.5</v>
      </c>
      <c r="F773" s="8">
        <f>('DGL 4'!$P$3/'DGL 4'!$B$26)*(1-EXP(-'DGL 4'!$B$26*D773)) + ('DGL 4'!$P$4/'DGL 4'!$B$27)*(1-EXP(-'DGL 4'!$B$27*D773))+ ('DGL 4'!$P$5/'DGL 4'!$B$28)*(1-EXP(-'DGL 4'!$B$28*D773))</f>
        <v>-9.8039363749526753</v>
      </c>
      <c r="G773" s="21">
        <f>(F773+Systeme!$C$20)/Systeme!$C$17</f>
        <v>0.98039212725009461</v>
      </c>
      <c r="I773" s="8">
        <f>('DGL 4'!$P$7/'DGL 4'!$B$26)*(1-EXP(-'DGL 4'!$B$26*D773)) + ('DGL 4'!$P$8/'DGL 4'!$B$27)*(1-EXP(-'DGL 4'!$B$27*D773))+ ('DGL 4'!$P$9/'DGL 4'!$B$28)*(1-EXP(-'DGL 4'!$B$28*D773))</f>
        <v>9.8039212648115939</v>
      </c>
      <c r="J773" s="21">
        <f>(I773+Systeme!$K$20)/Systeme!$K$17</f>
        <v>9.8039212648115947E-3</v>
      </c>
      <c r="L773" s="8">
        <f t="shared" si="24"/>
        <v>9.8039370696315333E-8</v>
      </c>
      <c r="M773" s="21">
        <f>(L773+Systeme!$S$20)/Systeme!$S$17</f>
        <v>9.8039370696315331E-11</v>
      </c>
      <c r="O773" s="8">
        <f>('DGL 4'!$P$15/'DGL 4'!$B$26)*(1-EXP(-'DGL 4'!$B$26*D773)) + ('DGL 4'!$P$16/'DGL 4'!$B$27)*(1-EXP(-'DGL 4'!$B$27*D773))+ ('DGL 4'!$P$17/'DGL 4'!$B$28)*(1-EXP(-'DGL 4'!$B$28*D773))</f>
        <v>1.5012101710768374E-5</v>
      </c>
      <c r="P773" s="21">
        <f>(O773+Systeme!$AA$20)/Systeme!$AA$17</f>
        <v>1.5012101710768374E-16</v>
      </c>
    </row>
    <row r="774" spans="1:16" x14ac:dyDescent="0.25">
      <c r="A774" s="4">
        <f t="shared" si="25"/>
        <v>772</v>
      </c>
      <c r="D774" s="19">
        <f>A774*0.001 *Systeme!$G$4</f>
        <v>386</v>
      </c>
      <c r="F774" s="8">
        <f>('DGL 4'!$P$3/'DGL 4'!$B$26)*(1-EXP(-'DGL 4'!$B$26*D774)) + ('DGL 4'!$P$4/'DGL 4'!$B$27)*(1-EXP(-'DGL 4'!$B$27*D774))+ ('DGL 4'!$P$5/'DGL 4'!$B$28)*(1-EXP(-'DGL 4'!$B$28*D774))</f>
        <v>-9.8039363941762865</v>
      </c>
      <c r="G774" s="21">
        <f>(F774+Systeme!$C$20)/Systeme!$C$17</f>
        <v>0.98039212721164748</v>
      </c>
      <c r="I774" s="8">
        <f>('DGL 4'!$P$7/'DGL 4'!$B$26)*(1-EXP(-'DGL 4'!$B$26*D774)) + ('DGL 4'!$P$8/'DGL 4'!$B$27)*(1-EXP(-'DGL 4'!$B$27*D774))+ ('DGL 4'!$P$9/'DGL 4'!$B$28)*(1-EXP(-'DGL 4'!$B$28*D774))</f>
        <v>9.8039212644271228</v>
      </c>
      <c r="J774" s="21">
        <f>(I774+Systeme!$K$20)/Systeme!$K$17</f>
        <v>9.8039212644271227E-3</v>
      </c>
      <c r="L774" s="8">
        <f t="shared" si="24"/>
        <v>9.8039370230230372E-8</v>
      </c>
      <c r="M774" s="21">
        <f>(L774+Systeme!$S$20)/Systeme!$S$17</f>
        <v>9.8039370230230372E-11</v>
      </c>
      <c r="O774" s="8">
        <f>('DGL 4'!$P$15/'DGL 4'!$B$26)*(1-EXP(-'DGL 4'!$B$26*D774)) + ('DGL 4'!$P$16/'DGL 4'!$B$27)*(1-EXP(-'DGL 4'!$B$27*D774))+ ('DGL 4'!$P$17/'DGL 4'!$B$28)*(1-EXP(-'DGL 4'!$B$28*D774))</f>
        <v>1.5031709793503433E-5</v>
      </c>
      <c r="P774" s="21">
        <f>(O774+Systeme!$AA$20)/Systeme!$AA$17</f>
        <v>1.5031709793503433E-16</v>
      </c>
    </row>
    <row r="775" spans="1:16" x14ac:dyDescent="0.25">
      <c r="A775" s="4">
        <f t="shared" si="25"/>
        <v>773</v>
      </c>
      <c r="D775" s="19">
        <f>A775*0.001 *Systeme!$G$4</f>
        <v>386.5</v>
      </c>
      <c r="F775" s="8">
        <f>('DGL 4'!$P$3/'DGL 4'!$B$26)*(1-EXP(-'DGL 4'!$B$26*D775)) + ('DGL 4'!$P$4/'DGL 4'!$B$27)*(1-EXP(-'DGL 4'!$B$27*D775))+ ('DGL 4'!$P$5/'DGL 4'!$B$28)*(1-EXP(-'DGL 4'!$B$28*D775))</f>
        <v>-9.8039364133998976</v>
      </c>
      <c r="G775" s="21">
        <f>(F775+Systeme!$C$20)/Systeme!$C$17</f>
        <v>0.98039212717320012</v>
      </c>
      <c r="I775" s="8">
        <f>('DGL 4'!$P$7/'DGL 4'!$B$26)*(1-EXP(-'DGL 4'!$B$26*D775)) + ('DGL 4'!$P$8/'DGL 4'!$B$27)*(1-EXP(-'DGL 4'!$B$27*D775))+ ('DGL 4'!$P$9/'DGL 4'!$B$28)*(1-EXP(-'DGL 4'!$B$28*D775))</f>
        <v>9.8039212640426499</v>
      </c>
      <c r="J775" s="21">
        <f>(I775+Systeme!$K$20)/Systeme!$K$17</f>
        <v>9.803921264042649E-3</v>
      </c>
      <c r="L775" s="8">
        <f t="shared" si="24"/>
        <v>9.8039371540503944E-8</v>
      </c>
      <c r="M775" s="21">
        <f>(L775+Systeme!$S$20)/Systeme!$S$17</f>
        <v>9.803937154050394E-11</v>
      </c>
      <c r="O775" s="8">
        <f>('DGL 4'!$P$15/'DGL 4'!$B$26)*(1-EXP(-'DGL 4'!$B$26*D775)) + ('DGL 4'!$P$16/'DGL 4'!$B$27)*(1-EXP(-'DGL 4'!$B$27*D775))+ ('DGL 4'!$P$17/'DGL 4'!$B$28)*(1-EXP(-'DGL 4'!$B$28*D775))</f>
        <v>1.505131787623849E-5</v>
      </c>
      <c r="P775" s="21">
        <f>(O775+Systeme!$AA$20)/Systeme!$AA$17</f>
        <v>1.5051317876238489E-16</v>
      </c>
    </row>
    <row r="776" spans="1:16" x14ac:dyDescent="0.25">
      <c r="A776" s="4">
        <f t="shared" si="25"/>
        <v>774</v>
      </c>
      <c r="D776" s="19">
        <f>A776*0.001 *Systeme!$G$4</f>
        <v>387</v>
      </c>
      <c r="F776" s="8">
        <f>('DGL 4'!$P$3/'DGL 4'!$B$26)*(1-EXP(-'DGL 4'!$B$26*D776)) + ('DGL 4'!$P$4/'DGL 4'!$B$27)*(1-EXP(-'DGL 4'!$B$27*D776))+ ('DGL 4'!$P$5/'DGL 4'!$B$28)*(1-EXP(-'DGL 4'!$B$28*D776))</f>
        <v>-9.803936432623507</v>
      </c>
      <c r="G776" s="21">
        <f>(F776+Systeme!$C$20)/Systeme!$C$17</f>
        <v>0.98039212713475299</v>
      </c>
      <c r="I776" s="8">
        <f>('DGL 4'!$P$7/'DGL 4'!$B$26)*(1-EXP(-'DGL 4'!$B$26*D776)) + ('DGL 4'!$P$8/'DGL 4'!$B$27)*(1-EXP(-'DGL 4'!$B$27*D776))+ ('DGL 4'!$P$9/'DGL 4'!$B$28)*(1-EXP(-'DGL 4'!$B$28*D776))</f>
        <v>9.803921263658177</v>
      </c>
      <c r="J776" s="21">
        <f>(I776+Systeme!$K$20)/Systeme!$K$17</f>
        <v>9.8039212636581771E-3</v>
      </c>
      <c r="L776" s="8">
        <f t="shared" si="24"/>
        <v>9.8039371074418982E-8</v>
      </c>
      <c r="M776" s="21">
        <f>(L776+Systeme!$S$20)/Systeme!$S$17</f>
        <v>9.8039371074418981E-11</v>
      </c>
      <c r="O776" s="8">
        <f>('DGL 4'!$P$15/'DGL 4'!$B$26)*(1-EXP(-'DGL 4'!$B$26*D776)) + ('DGL 4'!$P$16/'DGL 4'!$B$27)*(1-EXP(-'DGL 4'!$B$27*D776))+ ('DGL 4'!$P$17/'DGL 4'!$B$28)*(1-EXP(-'DGL 4'!$B$28*D776))</f>
        <v>1.5070925958973549E-5</v>
      </c>
      <c r="P776" s="21">
        <f>(O776+Systeme!$AA$20)/Systeme!$AA$17</f>
        <v>1.5070925958973548E-16</v>
      </c>
    </row>
    <row r="777" spans="1:16" x14ac:dyDescent="0.25">
      <c r="A777" s="4">
        <f t="shared" si="25"/>
        <v>775</v>
      </c>
      <c r="D777" s="19">
        <f>A777*0.001 *Systeme!$G$4</f>
        <v>387.5</v>
      </c>
      <c r="F777" s="8">
        <f>('DGL 4'!$P$3/'DGL 4'!$B$26)*(1-EXP(-'DGL 4'!$B$26*D777)) + ('DGL 4'!$P$4/'DGL 4'!$B$27)*(1-EXP(-'DGL 4'!$B$27*D777))+ ('DGL 4'!$P$5/'DGL 4'!$B$28)*(1-EXP(-'DGL 4'!$B$28*D777))</f>
        <v>-9.8039364518471181</v>
      </c>
      <c r="G777" s="21">
        <f>(F777+Systeme!$C$20)/Systeme!$C$17</f>
        <v>0.98039212709630574</v>
      </c>
      <c r="I777" s="8">
        <f>('DGL 4'!$P$7/'DGL 4'!$B$26)*(1-EXP(-'DGL 4'!$B$26*D777)) + ('DGL 4'!$P$8/'DGL 4'!$B$27)*(1-EXP(-'DGL 4'!$B$27*D777))+ ('DGL 4'!$P$9/'DGL 4'!$B$28)*(1-EXP(-'DGL 4'!$B$28*D777))</f>
        <v>9.8039212632737058</v>
      </c>
      <c r="J777" s="21">
        <f>(I777+Systeme!$K$20)/Systeme!$K$17</f>
        <v>9.8039212632737051E-3</v>
      </c>
      <c r="L777" s="8">
        <f t="shared" si="24"/>
        <v>9.8039370608334021E-8</v>
      </c>
      <c r="M777" s="21">
        <f>(L777+Systeme!$S$20)/Systeme!$S$17</f>
        <v>9.8039370608334022E-11</v>
      </c>
      <c r="O777" s="8">
        <f>('DGL 4'!$P$15/'DGL 4'!$B$26)*(1-EXP(-'DGL 4'!$B$26*D777)) + ('DGL 4'!$P$16/'DGL 4'!$B$27)*(1-EXP(-'DGL 4'!$B$27*D777))+ ('DGL 4'!$P$17/'DGL 4'!$B$28)*(1-EXP(-'DGL 4'!$B$28*D777))</f>
        <v>1.5090534041708607E-5</v>
      </c>
      <c r="P777" s="21">
        <f>(O777+Systeme!$AA$20)/Systeme!$AA$17</f>
        <v>1.5090534041708607E-16</v>
      </c>
    </row>
    <row r="778" spans="1:16" x14ac:dyDescent="0.25">
      <c r="A778" s="4">
        <f t="shared" si="25"/>
        <v>776</v>
      </c>
      <c r="D778" s="19">
        <f>A778*0.001 *Systeme!$G$4</f>
        <v>388</v>
      </c>
      <c r="F778" s="8">
        <f>('DGL 4'!$P$3/'DGL 4'!$B$26)*(1-EXP(-'DGL 4'!$B$26*D778)) + ('DGL 4'!$P$4/'DGL 4'!$B$27)*(1-EXP(-'DGL 4'!$B$27*D778))+ ('DGL 4'!$P$5/'DGL 4'!$B$28)*(1-EXP(-'DGL 4'!$B$28*D778))</f>
        <v>-9.8039364710707293</v>
      </c>
      <c r="G778" s="21">
        <f>(F778+Systeme!$C$20)/Systeme!$C$17</f>
        <v>0.9803921270578585</v>
      </c>
      <c r="I778" s="8">
        <f>('DGL 4'!$P$7/'DGL 4'!$B$26)*(1-EXP(-'DGL 4'!$B$26*D778)) + ('DGL 4'!$P$8/'DGL 4'!$B$27)*(1-EXP(-'DGL 4'!$B$27*D778))+ ('DGL 4'!$P$9/'DGL 4'!$B$28)*(1-EXP(-'DGL 4'!$B$28*D778))</f>
        <v>9.8039212628892329</v>
      </c>
      <c r="J778" s="21">
        <f>(I778+Systeme!$K$20)/Systeme!$K$17</f>
        <v>9.8039212628892331E-3</v>
      </c>
      <c r="L778" s="8">
        <f t="shared" si="24"/>
        <v>9.8039371918607593E-8</v>
      </c>
      <c r="M778" s="21">
        <f>(L778+Systeme!$S$20)/Systeme!$S$17</f>
        <v>9.803937191860759E-11</v>
      </c>
      <c r="O778" s="8">
        <f>('DGL 4'!$P$15/'DGL 4'!$B$26)*(1-EXP(-'DGL 4'!$B$26*D778)) + ('DGL 4'!$P$16/'DGL 4'!$B$27)*(1-EXP(-'DGL 4'!$B$27*D778))+ ('DGL 4'!$P$17/'DGL 4'!$B$28)*(1-EXP(-'DGL 4'!$B$28*D778))</f>
        <v>1.5110142124443664E-5</v>
      </c>
      <c r="P778" s="21">
        <f>(O778+Systeme!$AA$20)/Systeme!$AA$17</f>
        <v>1.5110142124443665E-16</v>
      </c>
    </row>
    <row r="779" spans="1:16" x14ac:dyDescent="0.25">
      <c r="A779" s="4">
        <f t="shared" si="25"/>
        <v>777</v>
      </c>
      <c r="D779" s="19">
        <f>A779*0.001 *Systeme!$G$4</f>
        <v>388.5</v>
      </c>
      <c r="F779" s="8">
        <f>('DGL 4'!$P$3/'DGL 4'!$B$26)*(1-EXP(-'DGL 4'!$B$26*D779)) + ('DGL 4'!$P$4/'DGL 4'!$B$27)*(1-EXP(-'DGL 4'!$B$27*D779))+ ('DGL 4'!$P$5/'DGL 4'!$B$28)*(1-EXP(-'DGL 4'!$B$28*D779))</f>
        <v>-9.8039364902943404</v>
      </c>
      <c r="G779" s="21">
        <f>(F779+Systeme!$C$20)/Systeme!$C$17</f>
        <v>0.98039212701941125</v>
      </c>
      <c r="I779" s="8">
        <f>('DGL 4'!$P$7/'DGL 4'!$B$26)*(1-EXP(-'DGL 4'!$B$26*D779)) + ('DGL 4'!$P$8/'DGL 4'!$B$27)*(1-EXP(-'DGL 4'!$B$27*D779))+ ('DGL 4'!$P$9/'DGL 4'!$B$28)*(1-EXP(-'DGL 4'!$B$28*D779))</f>
        <v>9.8039212625047618</v>
      </c>
      <c r="J779" s="21">
        <f>(I779+Systeme!$K$20)/Systeme!$K$17</f>
        <v>9.8039212625047611E-3</v>
      </c>
      <c r="L779" s="8">
        <f t="shared" si="24"/>
        <v>9.8039371452522632E-8</v>
      </c>
      <c r="M779" s="21">
        <f>(L779+Systeme!$S$20)/Systeme!$S$17</f>
        <v>9.8039371452522632E-11</v>
      </c>
      <c r="O779" s="8">
        <f>('DGL 4'!$P$15/'DGL 4'!$B$26)*(1-EXP(-'DGL 4'!$B$26*D779)) + ('DGL 4'!$P$16/'DGL 4'!$B$27)*(1-EXP(-'DGL 4'!$B$27*D779))+ ('DGL 4'!$P$17/'DGL 4'!$B$28)*(1-EXP(-'DGL 4'!$B$28*D779))</f>
        <v>1.5129750207178723E-5</v>
      </c>
      <c r="P779" s="21">
        <f>(O779+Systeme!$AA$20)/Systeme!$AA$17</f>
        <v>1.5129750207178724E-16</v>
      </c>
    </row>
    <row r="780" spans="1:16" x14ac:dyDescent="0.25">
      <c r="A780" s="4">
        <f t="shared" si="25"/>
        <v>778</v>
      </c>
      <c r="D780" s="19">
        <f>A780*0.001 *Systeme!$G$4</f>
        <v>389</v>
      </c>
      <c r="F780" s="8">
        <f>('DGL 4'!$P$3/'DGL 4'!$B$26)*(1-EXP(-'DGL 4'!$B$26*D780)) + ('DGL 4'!$P$4/'DGL 4'!$B$27)*(1-EXP(-'DGL 4'!$B$27*D780))+ ('DGL 4'!$P$5/'DGL 4'!$B$28)*(1-EXP(-'DGL 4'!$B$28*D780))</f>
        <v>-9.8039365095179498</v>
      </c>
      <c r="G780" s="21">
        <f>(F780+Systeme!$C$20)/Systeme!$C$17</f>
        <v>0.98039212698096412</v>
      </c>
      <c r="I780" s="8">
        <f>('DGL 4'!$P$7/'DGL 4'!$B$26)*(1-EXP(-'DGL 4'!$B$26*D780)) + ('DGL 4'!$P$8/'DGL 4'!$B$27)*(1-EXP(-'DGL 4'!$B$27*D780))+ ('DGL 4'!$P$9/'DGL 4'!$B$28)*(1-EXP(-'DGL 4'!$B$28*D780))</f>
        <v>9.8039212621202889</v>
      </c>
      <c r="J780" s="21">
        <f>(I780+Systeme!$K$20)/Systeme!$K$17</f>
        <v>9.8039212621202892E-3</v>
      </c>
      <c r="L780" s="8">
        <f t="shared" si="24"/>
        <v>9.803937098643767E-8</v>
      </c>
      <c r="M780" s="21">
        <f>(L780+Systeme!$S$20)/Systeme!$S$17</f>
        <v>9.8039370986437673E-11</v>
      </c>
      <c r="O780" s="8">
        <f>('DGL 4'!$P$15/'DGL 4'!$B$26)*(1-EXP(-'DGL 4'!$B$26*D780)) + ('DGL 4'!$P$16/'DGL 4'!$B$27)*(1-EXP(-'DGL 4'!$B$27*D780))+ ('DGL 4'!$P$17/'DGL 4'!$B$28)*(1-EXP(-'DGL 4'!$B$28*D780))</f>
        <v>1.5149358289913782E-5</v>
      </c>
      <c r="P780" s="21">
        <f>(O780+Systeme!$AA$20)/Systeme!$AA$17</f>
        <v>1.5149358289913783E-16</v>
      </c>
    </row>
    <row r="781" spans="1:16" x14ac:dyDescent="0.25">
      <c r="A781" s="4">
        <f t="shared" si="25"/>
        <v>779</v>
      </c>
      <c r="D781" s="19">
        <f>A781*0.001 *Systeme!$G$4</f>
        <v>389.5</v>
      </c>
      <c r="F781" s="8">
        <f>('DGL 4'!$P$3/'DGL 4'!$B$26)*(1-EXP(-'DGL 4'!$B$26*D781)) + ('DGL 4'!$P$4/'DGL 4'!$B$27)*(1-EXP(-'DGL 4'!$B$27*D781))+ ('DGL 4'!$P$5/'DGL 4'!$B$28)*(1-EXP(-'DGL 4'!$B$28*D781))</f>
        <v>-9.803936528741561</v>
      </c>
      <c r="G781" s="21">
        <f>(F781+Systeme!$C$20)/Systeme!$C$17</f>
        <v>0.98039212694251687</v>
      </c>
      <c r="I781" s="8">
        <f>('DGL 4'!$P$7/'DGL 4'!$B$26)*(1-EXP(-'DGL 4'!$B$26*D781)) + ('DGL 4'!$P$8/'DGL 4'!$B$27)*(1-EXP(-'DGL 4'!$B$27*D781))+ ('DGL 4'!$P$9/'DGL 4'!$B$28)*(1-EXP(-'DGL 4'!$B$28*D781))</f>
        <v>9.803921261735816</v>
      </c>
      <c r="J781" s="21">
        <f>(I781+Systeme!$K$20)/Systeme!$K$17</f>
        <v>9.8039212617358155E-3</v>
      </c>
      <c r="L781" s="8">
        <f t="shared" si="24"/>
        <v>9.8039372296709548E-8</v>
      </c>
      <c r="M781" s="21">
        <f>(L781+Systeme!$S$20)/Systeme!$S$17</f>
        <v>9.8039372296709548E-11</v>
      </c>
      <c r="O781" s="8">
        <f>('DGL 4'!$P$15/'DGL 4'!$B$26)*(1-EXP(-'DGL 4'!$B$26*D781)) + ('DGL 4'!$P$16/'DGL 4'!$B$27)*(1-EXP(-'DGL 4'!$B$27*D781))+ ('DGL 4'!$P$17/'DGL 4'!$B$28)*(1-EXP(-'DGL 4'!$B$28*D781))</f>
        <v>1.516896637264884E-5</v>
      </c>
      <c r="P781" s="21">
        <f>(O781+Systeme!$AA$20)/Systeme!$AA$17</f>
        <v>1.5168966372648841E-16</v>
      </c>
    </row>
    <row r="782" spans="1:16" x14ac:dyDescent="0.25">
      <c r="A782" s="4">
        <f t="shared" si="25"/>
        <v>780</v>
      </c>
      <c r="D782" s="19">
        <f>A782*0.001 *Systeme!$G$4</f>
        <v>390</v>
      </c>
      <c r="F782" s="8">
        <f>('DGL 4'!$P$3/'DGL 4'!$B$26)*(1-EXP(-'DGL 4'!$B$26*D782)) + ('DGL 4'!$P$4/'DGL 4'!$B$27)*(1-EXP(-'DGL 4'!$B$27*D782))+ ('DGL 4'!$P$5/'DGL 4'!$B$28)*(1-EXP(-'DGL 4'!$B$28*D782))</f>
        <v>-9.8039365479651721</v>
      </c>
      <c r="G782" s="21">
        <f>(F782+Systeme!$C$20)/Systeme!$C$17</f>
        <v>0.98039212690406963</v>
      </c>
      <c r="I782" s="8">
        <f>('DGL 4'!$P$7/'DGL 4'!$B$26)*(1-EXP(-'DGL 4'!$B$26*D782)) + ('DGL 4'!$P$8/'DGL 4'!$B$27)*(1-EXP(-'DGL 4'!$B$27*D782))+ ('DGL 4'!$P$9/'DGL 4'!$B$28)*(1-EXP(-'DGL 4'!$B$28*D782))</f>
        <v>9.8039212613513449</v>
      </c>
      <c r="J782" s="21">
        <f>(I782+Systeme!$K$20)/Systeme!$K$17</f>
        <v>9.8039212613513452E-3</v>
      </c>
      <c r="L782" s="8">
        <f t="shared" si="24"/>
        <v>9.8039371830627975E-8</v>
      </c>
      <c r="M782" s="21">
        <f>(L782+Systeme!$S$20)/Systeme!$S$17</f>
        <v>9.8039371830627975E-11</v>
      </c>
      <c r="O782" s="8">
        <f>('DGL 4'!$P$15/'DGL 4'!$B$26)*(1-EXP(-'DGL 4'!$B$26*D782)) + ('DGL 4'!$P$16/'DGL 4'!$B$27)*(1-EXP(-'DGL 4'!$B$27*D782))+ ('DGL 4'!$P$17/'DGL 4'!$B$28)*(1-EXP(-'DGL 4'!$B$28*D782))</f>
        <v>1.5188574455383896E-5</v>
      </c>
      <c r="P782" s="21">
        <f>(O782+Systeme!$AA$20)/Systeme!$AA$17</f>
        <v>1.5188574455383895E-16</v>
      </c>
    </row>
    <row r="783" spans="1:16" x14ac:dyDescent="0.25">
      <c r="A783" s="4">
        <f t="shared" si="25"/>
        <v>781</v>
      </c>
      <c r="D783" s="19">
        <f>A783*0.001 *Systeme!$G$4</f>
        <v>390.5</v>
      </c>
      <c r="F783" s="8">
        <f>('DGL 4'!$P$3/'DGL 4'!$B$26)*(1-EXP(-'DGL 4'!$B$26*D783)) + ('DGL 4'!$P$4/'DGL 4'!$B$27)*(1-EXP(-'DGL 4'!$B$27*D783))+ ('DGL 4'!$P$5/'DGL 4'!$B$28)*(1-EXP(-'DGL 4'!$B$28*D783))</f>
        <v>-9.8039365671887833</v>
      </c>
      <c r="G783" s="21">
        <f>(F783+Systeme!$C$20)/Systeme!$C$17</f>
        <v>0.98039212686562249</v>
      </c>
      <c r="I783" s="8">
        <f>('DGL 4'!$P$7/'DGL 4'!$B$26)*(1-EXP(-'DGL 4'!$B$26*D783)) + ('DGL 4'!$P$8/'DGL 4'!$B$27)*(1-EXP(-'DGL 4'!$B$27*D783))+ ('DGL 4'!$P$9/'DGL 4'!$B$28)*(1-EXP(-'DGL 4'!$B$28*D783))</f>
        <v>9.803921260966872</v>
      </c>
      <c r="J783" s="21">
        <f>(I783+Systeme!$K$20)/Systeme!$K$17</f>
        <v>9.8039212609668715E-3</v>
      </c>
      <c r="L783" s="8">
        <f t="shared" si="24"/>
        <v>9.8039373140899853E-8</v>
      </c>
      <c r="M783" s="21">
        <f>(L783+Systeme!$S$20)/Systeme!$S$17</f>
        <v>9.803937314089985E-11</v>
      </c>
      <c r="O783" s="8">
        <f>('DGL 4'!$P$15/'DGL 4'!$B$26)*(1-EXP(-'DGL 4'!$B$26*D783)) + ('DGL 4'!$P$16/'DGL 4'!$B$27)*(1-EXP(-'DGL 4'!$B$27*D783))+ ('DGL 4'!$P$17/'DGL 4'!$B$28)*(1-EXP(-'DGL 4'!$B$28*D783))</f>
        <v>1.5208182538118954E-5</v>
      </c>
      <c r="P783" s="21">
        <f>(O783+Systeme!$AA$20)/Systeme!$AA$17</f>
        <v>1.5208182538118954E-16</v>
      </c>
    </row>
    <row r="784" spans="1:16" x14ac:dyDescent="0.25">
      <c r="A784" s="4">
        <f t="shared" si="25"/>
        <v>782</v>
      </c>
      <c r="D784" s="19">
        <f>A784*0.001 *Systeme!$G$4</f>
        <v>391</v>
      </c>
      <c r="F784" s="8">
        <f>('DGL 4'!$P$3/'DGL 4'!$B$26)*(1-EXP(-'DGL 4'!$B$26*D784)) + ('DGL 4'!$P$4/'DGL 4'!$B$27)*(1-EXP(-'DGL 4'!$B$27*D784))+ ('DGL 4'!$P$5/'DGL 4'!$B$28)*(1-EXP(-'DGL 4'!$B$28*D784))</f>
        <v>-9.8039365864123926</v>
      </c>
      <c r="G784" s="21">
        <f>(F784+Systeme!$C$20)/Systeme!$C$17</f>
        <v>0.98039212682717514</v>
      </c>
      <c r="I784" s="8">
        <f>('DGL 4'!$P$7/'DGL 4'!$B$26)*(1-EXP(-'DGL 4'!$B$26*D784)) + ('DGL 4'!$P$8/'DGL 4'!$B$27)*(1-EXP(-'DGL 4'!$B$27*D784))+ ('DGL 4'!$P$9/'DGL 4'!$B$28)*(1-EXP(-'DGL 4'!$B$28*D784))</f>
        <v>9.8039212605824009</v>
      </c>
      <c r="J784" s="21">
        <f>(I784+Systeme!$K$20)/Systeme!$K$17</f>
        <v>9.8039212605824013E-3</v>
      </c>
      <c r="L784" s="8">
        <f t="shared" si="24"/>
        <v>9.8039370898458052E-8</v>
      </c>
      <c r="M784" s="21">
        <f>(L784+Systeme!$S$20)/Systeme!$S$17</f>
        <v>9.8039370898458058E-11</v>
      </c>
      <c r="O784" s="8">
        <f>('DGL 4'!$P$15/'DGL 4'!$B$26)*(1-EXP(-'DGL 4'!$B$26*D784)) + ('DGL 4'!$P$16/'DGL 4'!$B$27)*(1-EXP(-'DGL 4'!$B$27*D784))+ ('DGL 4'!$P$17/'DGL 4'!$B$28)*(1-EXP(-'DGL 4'!$B$28*D784))</f>
        <v>1.5227790620854013E-5</v>
      </c>
      <c r="P784" s="21">
        <f>(O784+Systeme!$AA$20)/Systeme!$AA$17</f>
        <v>1.5227790620854012E-16</v>
      </c>
    </row>
    <row r="785" spans="1:16" x14ac:dyDescent="0.25">
      <c r="A785" s="4">
        <f t="shared" si="25"/>
        <v>783</v>
      </c>
      <c r="D785" s="19">
        <f>A785*0.001 *Systeme!$G$4</f>
        <v>391.5</v>
      </c>
      <c r="F785" s="8">
        <f>('DGL 4'!$P$3/'DGL 4'!$B$26)*(1-EXP(-'DGL 4'!$B$26*D785)) + ('DGL 4'!$P$4/'DGL 4'!$B$27)*(1-EXP(-'DGL 4'!$B$27*D785))+ ('DGL 4'!$P$5/'DGL 4'!$B$28)*(1-EXP(-'DGL 4'!$B$28*D785))</f>
        <v>-9.8039366056360038</v>
      </c>
      <c r="G785" s="21">
        <f>(F785+Systeme!$C$20)/Systeme!$C$17</f>
        <v>0.980392126788728</v>
      </c>
      <c r="I785" s="8">
        <f>('DGL 4'!$P$7/'DGL 4'!$B$26)*(1-EXP(-'DGL 4'!$B$26*D785)) + ('DGL 4'!$P$8/'DGL 4'!$B$27)*(1-EXP(-'DGL 4'!$B$27*D785))+ ('DGL 4'!$P$9/'DGL 4'!$B$28)*(1-EXP(-'DGL 4'!$B$28*D785))</f>
        <v>9.803921260197928</v>
      </c>
      <c r="J785" s="21">
        <f>(I785+Systeme!$K$20)/Systeme!$K$17</f>
        <v>9.8039212601979276E-3</v>
      </c>
      <c r="L785" s="8">
        <f t="shared" si="24"/>
        <v>9.803937220872993E-8</v>
      </c>
      <c r="M785" s="21">
        <f>(L785+Systeme!$S$20)/Systeme!$S$17</f>
        <v>9.8039372208729933E-11</v>
      </c>
      <c r="O785" s="8">
        <f>('DGL 4'!$P$15/'DGL 4'!$B$26)*(1-EXP(-'DGL 4'!$B$26*D785)) + ('DGL 4'!$P$16/'DGL 4'!$B$27)*(1-EXP(-'DGL 4'!$B$27*D785))+ ('DGL 4'!$P$17/'DGL 4'!$B$28)*(1-EXP(-'DGL 4'!$B$28*D785))</f>
        <v>1.5247398703589072E-5</v>
      </c>
      <c r="P785" s="21">
        <f>(O785+Systeme!$AA$20)/Systeme!$AA$17</f>
        <v>1.5247398703589071E-16</v>
      </c>
    </row>
    <row r="786" spans="1:16" x14ac:dyDescent="0.25">
      <c r="A786" s="4">
        <f t="shared" si="25"/>
        <v>784</v>
      </c>
      <c r="D786" s="19">
        <f>A786*0.001 *Systeme!$G$4</f>
        <v>392</v>
      </c>
      <c r="F786" s="8">
        <f>('DGL 4'!$P$3/'DGL 4'!$B$26)*(1-EXP(-'DGL 4'!$B$26*D786)) + ('DGL 4'!$P$4/'DGL 4'!$B$27)*(1-EXP(-'DGL 4'!$B$27*D786))+ ('DGL 4'!$P$5/'DGL 4'!$B$28)*(1-EXP(-'DGL 4'!$B$28*D786))</f>
        <v>-9.8039366248596149</v>
      </c>
      <c r="G786" s="21">
        <f>(F786+Systeme!$C$20)/Systeme!$C$17</f>
        <v>0.98039212675028076</v>
      </c>
      <c r="I786" s="8">
        <f>('DGL 4'!$P$7/'DGL 4'!$B$26)*(1-EXP(-'DGL 4'!$B$26*D786)) + ('DGL 4'!$P$8/'DGL 4'!$B$27)*(1-EXP(-'DGL 4'!$B$27*D786))+ ('DGL 4'!$P$9/'DGL 4'!$B$28)*(1-EXP(-'DGL 4'!$B$28*D786))</f>
        <v>9.8039212598134551</v>
      </c>
      <c r="J786" s="21">
        <f>(I786+Systeme!$K$20)/Systeme!$K$17</f>
        <v>9.8039212598134556E-3</v>
      </c>
      <c r="L786" s="8">
        <f t="shared" si="24"/>
        <v>9.8039373519000114E-8</v>
      </c>
      <c r="M786" s="21">
        <f>(L786+Systeme!$S$20)/Systeme!$S$17</f>
        <v>9.8039373519000114E-11</v>
      </c>
      <c r="O786" s="8">
        <f>('DGL 4'!$P$15/'DGL 4'!$B$26)*(1-EXP(-'DGL 4'!$B$26*D786)) + ('DGL 4'!$P$16/'DGL 4'!$B$27)*(1-EXP(-'DGL 4'!$B$27*D786))+ ('DGL 4'!$P$17/'DGL 4'!$B$28)*(1-EXP(-'DGL 4'!$B$28*D786))</f>
        <v>1.5267006786324132E-5</v>
      </c>
      <c r="P786" s="21">
        <f>(O786+Systeme!$AA$20)/Systeme!$AA$17</f>
        <v>1.5267006786324132E-16</v>
      </c>
    </row>
    <row r="787" spans="1:16" x14ac:dyDescent="0.25">
      <c r="A787" s="4">
        <f t="shared" si="25"/>
        <v>785</v>
      </c>
      <c r="D787" s="19">
        <f>A787*0.001 *Systeme!$G$4</f>
        <v>392.5</v>
      </c>
      <c r="F787" s="8">
        <f>('DGL 4'!$P$3/'DGL 4'!$B$26)*(1-EXP(-'DGL 4'!$B$26*D787)) + ('DGL 4'!$P$4/'DGL 4'!$B$27)*(1-EXP(-'DGL 4'!$B$27*D787))+ ('DGL 4'!$P$5/'DGL 4'!$B$28)*(1-EXP(-'DGL 4'!$B$28*D787))</f>
        <v>-9.8039366440832261</v>
      </c>
      <c r="G787" s="21">
        <f>(F787+Systeme!$C$20)/Systeme!$C$17</f>
        <v>0.98039212671183351</v>
      </c>
      <c r="I787" s="8">
        <f>('DGL 4'!$P$7/'DGL 4'!$B$26)*(1-EXP(-'DGL 4'!$B$26*D787)) + ('DGL 4'!$P$8/'DGL 4'!$B$27)*(1-EXP(-'DGL 4'!$B$27*D787))+ ('DGL 4'!$P$9/'DGL 4'!$B$28)*(1-EXP(-'DGL 4'!$B$28*D787))</f>
        <v>9.803921259428984</v>
      </c>
      <c r="J787" s="21">
        <f>(I787+Systeme!$K$20)/Systeme!$K$17</f>
        <v>9.8039212594289837E-3</v>
      </c>
      <c r="L787" s="8">
        <f t="shared" si="24"/>
        <v>9.8039373052915152E-8</v>
      </c>
      <c r="M787" s="21">
        <f>(L787+Systeme!$S$20)/Systeme!$S$17</f>
        <v>9.8039373052915156E-11</v>
      </c>
      <c r="O787" s="8">
        <f>('DGL 4'!$P$15/'DGL 4'!$B$26)*(1-EXP(-'DGL 4'!$B$26*D787)) + ('DGL 4'!$P$16/'DGL 4'!$B$27)*(1-EXP(-'DGL 4'!$B$27*D787))+ ('DGL 4'!$P$17/'DGL 4'!$B$28)*(1-EXP(-'DGL 4'!$B$28*D787))</f>
        <v>1.5286614869059191E-5</v>
      </c>
      <c r="P787" s="21">
        <f>(O787+Systeme!$AA$20)/Systeme!$AA$17</f>
        <v>1.5286614869059191E-16</v>
      </c>
    </row>
    <row r="788" spans="1:16" x14ac:dyDescent="0.25">
      <c r="A788" s="4">
        <f t="shared" si="25"/>
        <v>786</v>
      </c>
      <c r="D788" s="19">
        <f>A788*0.001 *Systeme!$G$4</f>
        <v>393</v>
      </c>
      <c r="F788" s="8">
        <f>('DGL 4'!$P$3/'DGL 4'!$B$26)*(1-EXP(-'DGL 4'!$B$26*D788)) + ('DGL 4'!$P$4/'DGL 4'!$B$27)*(1-EXP(-'DGL 4'!$B$27*D788))+ ('DGL 4'!$P$5/'DGL 4'!$B$28)*(1-EXP(-'DGL 4'!$B$28*D788))</f>
        <v>-9.8039366633068354</v>
      </c>
      <c r="G788" s="21">
        <f>(F788+Systeme!$C$20)/Systeme!$C$17</f>
        <v>0.98039212667338627</v>
      </c>
      <c r="I788" s="8">
        <f>('DGL 4'!$P$7/'DGL 4'!$B$26)*(1-EXP(-'DGL 4'!$B$26*D788)) + ('DGL 4'!$P$8/'DGL 4'!$B$27)*(1-EXP(-'DGL 4'!$B$27*D788))+ ('DGL 4'!$P$9/'DGL 4'!$B$28)*(1-EXP(-'DGL 4'!$B$28*D788))</f>
        <v>9.8039212590445111</v>
      </c>
      <c r="J788" s="21">
        <f>(I788+Systeme!$K$20)/Systeme!$K$17</f>
        <v>9.8039212590445117E-3</v>
      </c>
      <c r="L788" s="8">
        <f t="shared" si="24"/>
        <v>9.8039372586833579E-8</v>
      </c>
      <c r="M788" s="21">
        <f>(L788+Systeme!$S$20)/Systeme!$S$17</f>
        <v>9.8039372586833583E-11</v>
      </c>
      <c r="O788" s="8">
        <f>('DGL 4'!$P$15/'DGL 4'!$B$26)*(1-EXP(-'DGL 4'!$B$26*D788)) + ('DGL 4'!$P$16/'DGL 4'!$B$27)*(1-EXP(-'DGL 4'!$B$27*D788))+ ('DGL 4'!$P$17/'DGL 4'!$B$28)*(1-EXP(-'DGL 4'!$B$28*D788))</f>
        <v>1.5306222951794246E-5</v>
      </c>
      <c r="P788" s="21">
        <f>(O788+Systeme!$AA$20)/Systeme!$AA$17</f>
        <v>1.5306222951794247E-16</v>
      </c>
    </row>
    <row r="789" spans="1:16" x14ac:dyDescent="0.25">
      <c r="A789" s="4">
        <f t="shared" si="25"/>
        <v>787</v>
      </c>
      <c r="D789" s="19">
        <f>A789*0.001 *Systeme!$G$4</f>
        <v>393.5</v>
      </c>
      <c r="F789" s="8">
        <f>('DGL 4'!$P$3/'DGL 4'!$B$26)*(1-EXP(-'DGL 4'!$B$26*D789)) + ('DGL 4'!$P$4/'DGL 4'!$B$27)*(1-EXP(-'DGL 4'!$B$27*D789))+ ('DGL 4'!$P$5/'DGL 4'!$B$28)*(1-EXP(-'DGL 4'!$B$28*D789))</f>
        <v>-9.8039366825304466</v>
      </c>
      <c r="G789" s="21">
        <f>(F789+Systeme!$C$20)/Systeme!$C$17</f>
        <v>0.98039212663493913</v>
      </c>
      <c r="I789" s="8">
        <f>('DGL 4'!$P$7/'DGL 4'!$B$26)*(1-EXP(-'DGL 4'!$B$26*D789)) + ('DGL 4'!$P$8/'DGL 4'!$B$27)*(1-EXP(-'DGL 4'!$B$27*D789))+ ('DGL 4'!$P$9/'DGL 4'!$B$28)*(1-EXP(-'DGL 4'!$B$28*D789))</f>
        <v>9.8039212586600382</v>
      </c>
      <c r="J789" s="21">
        <f>(I789+Systeme!$K$20)/Systeme!$K$17</f>
        <v>9.803921258660038E-3</v>
      </c>
      <c r="L789" s="8">
        <f t="shared" si="24"/>
        <v>9.8039373897105457E-8</v>
      </c>
      <c r="M789" s="21">
        <f>(L789+Systeme!$S$20)/Systeme!$S$17</f>
        <v>9.8039373897105458E-11</v>
      </c>
      <c r="O789" s="8">
        <f>('DGL 4'!$P$15/'DGL 4'!$B$26)*(1-EXP(-'DGL 4'!$B$26*D789)) + ('DGL 4'!$P$16/'DGL 4'!$B$27)*(1-EXP(-'DGL 4'!$B$27*D789))+ ('DGL 4'!$P$17/'DGL 4'!$B$28)*(1-EXP(-'DGL 4'!$B$28*D789))</f>
        <v>1.5325831034529305E-5</v>
      </c>
      <c r="P789" s="21">
        <f>(O789+Systeme!$AA$20)/Systeme!$AA$17</f>
        <v>1.5325831034529305E-16</v>
      </c>
    </row>
    <row r="790" spans="1:16" x14ac:dyDescent="0.25">
      <c r="A790" s="4">
        <f t="shared" si="25"/>
        <v>788</v>
      </c>
      <c r="D790" s="19">
        <f>A790*0.001 *Systeme!$G$4</f>
        <v>394</v>
      </c>
      <c r="F790" s="8">
        <f>('DGL 4'!$P$3/'DGL 4'!$B$26)*(1-EXP(-'DGL 4'!$B$26*D790)) + ('DGL 4'!$P$4/'DGL 4'!$B$27)*(1-EXP(-'DGL 4'!$B$27*D790))+ ('DGL 4'!$P$5/'DGL 4'!$B$28)*(1-EXP(-'DGL 4'!$B$28*D790))</f>
        <v>-9.8039367017540577</v>
      </c>
      <c r="G790" s="21">
        <f>(F790+Systeme!$C$20)/Systeme!$C$17</f>
        <v>0.98039212659649189</v>
      </c>
      <c r="I790" s="8">
        <f>('DGL 4'!$P$7/'DGL 4'!$B$26)*(1-EXP(-'DGL 4'!$B$26*D790)) + ('DGL 4'!$P$8/'DGL 4'!$B$27)*(1-EXP(-'DGL 4'!$B$27*D790))+ ('DGL 4'!$P$9/'DGL 4'!$B$28)*(1-EXP(-'DGL 4'!$B$28*D790))</f>
        <v>9.803921258275567</v>
      </c>
      <c r="J790" s="21">
        <f>(I790+Systeme!$K$20)/Systeme!$K$17</f>
        <v>9.8039212582755678E-3</v>
      </c>
      <c r="L790" s="8">
        <f t="shared" si="24"/>
        <v>9.8039373431020496E-8</v>
      </c>
      <c r="M790" s="21">
        <f>(L790+Systeme!$S$20)/Systeme!$S$17</f>
        <v>9.8039373431020499E-11</v>
      </c>
      <c r="O790" s="8">
        <f>('DGL 4'!$P$15/'DGL 4'!$B$26)*(1-EXP(-'DGL 4'!$B$26*D790)) + ('DGL 4'!$P$16/'DGL 4'!$B$27)*(1-EXP(-'DGL 4'!$B$27*D790))+ ('DGL 4'!$P$17/'DGL 4'!$B$28)*(1-EXP(-'DGL 4'!$B$28*D790))</f>
        <v>1.5345439117264363E-5</v>
      </c>
      <c r="P790" s="21">
        <f>(O790+Systeme!$AA$20)/Systeme!$AA$17</f>
        <v>1.5345439117264364E-16</v>
      </c>
    </row>
    <row r="791" spans="1:16" x14ac:dyDescent="0.25">
      <c r="A791" s="4">
        <f t="shared" si="25"/>
        <v>789</v>
      </c>
      <c r="D791" s="19">
        <f>A791*0.001 *Systeme!$G$4</f>
        <v>394.5</v>
      </c>
      <c r="F791" s="8">
        <f>('DGL 4'!$P$3/'DGL 4'!$B$26)*(1-EXP(-'DGL 4'!$B$26*D791)) + ('DGL 4'!$P$4/'DGL 4'!$B$27)*(1-EXP(-'DGL 4'!$B$27*D791))+ ('DGL 4'!$P$5/'DGL 4'!$B$28)*(1-EXP(-'DGL 4'!$B$28*D791))</f>
        <v>-9.8039367209776689</v>
      </c>
      <c r="G791" s="21">
        <f>(F791+Systeme!$C$20)/Systeme!$C$17</f>
        <v>0.98039212655804464</v>
      </c>
      <c r="I791" s="8">
        <f>('DGL 4'!$P$7/'DGL 4'!$B$26)*(1-EXP(-'DGL 4'!$B$26*D791)) + ('DGL 4'!$P$8/'DGL 4'!$B$27)*(1-EXP(-'DGL 4'!$B$27*D791))+ ('DGL 4'!$P$9/'DGL 4'!$B$28)*(1-EXP(-'DGL 4'!$B$28*D791))</f>
        <v>9.8039212578910941</v>
      </c>
      <c r="J791" s="21">
        <f>(I791+Systeme!$K$20)/Systeme!$K$17</f>
        <v>9.8039212578910941E-3</v>
      </c>
      <c r="L791" s="8">
        <f t="shared" si="24"/>
        <v>9.8039374741292374E-8</v>
      </c>
      <c r="M791" s="21">
        <f>(L791+Systeme!$S$20)/Systeme!$S$17</f>
        <v>9.8039374741292374E-11</v>
      </c>
      <c r="O791" s="8">
        <f>('DGL 4'!$P$15/'DGL 4'!$B$26)*(1-EXP(-'DGL 4'!$B$26*D791)) + ('DGL 4'!$P$16/'DGL 4'!$B$27)*(1-EXP(-'DGL 4'!$B$27*D791))+ ('DGL 4'!$P$17/'DGL 4'!$B$28)*(1-EXP(-'DGL 4'!$B$28*D791))</f>
        <v>1.5365047199999422E-5</v>
      </c>
      <c r="P791" s="21">
        <f>(O791+Systeme!$AA$20)/Systeme!$AA$17</f>
        <v>1.5365047199999423E-16</v>
      </c>
    </row>
    <row r="792" spans="1:16" x14ac:dyDescent="0.25">
      <c r="A792" s="4">
        <f t="shared" si="25"/>
        <v>790</v>
      </c>
      <c r="D792" s="19">
        <f>A792*0.001 *Systeme!$G$4</f>
        <v>395</v>
      </c>
      <c r="F792" s="8">
        <f>('DGL 4'!$P$3/'DGL 4'!$B$26)*(1-EXP(-'DGL 4'!$B$26*D792)) + ('DGL 4'!$P$4/'DGL 4'!$B$27)*(1-EXP(-'DGL 4'!$B$27*D792))+ ('DGL 4'!$P$5/'DGL 4'!$B$28)*(1-EXP(-'DGL 4'!$B$28*D792))</f>
        <v>-9.8039367402012783</v>
      </c>
      <c r="G792" s="21">
        <f>(F792+Systeme!$C$20)/Systeme!$C$17</f>
        <v>0.98039212651959751</v>
      </c>
      <c r="I792" s="8">
        <f>('DGL 4'!$P$7/'DGL 4'!$B$26)*(1-EXP(-'DGL 4'!$B$26*D792)) + ('DGL 4'!$P$8/'DGL 4'!$B$27)*(1-EXP(-'DGL 4'!$B$27*D792))+ ('DGL 4'!$P$9/'DGL 4'!$B$28)*(1-EXP(-'DGL 4'!$B$28*D792))</f>
        <v>9.803921257506623</v>
      </c>
      <c r="J792" s="21">
        <f>(I792+Systeme!$K$20)/Systeme!$K$17</f>
        <v>9.8039212575066238E-3</v>
      </c>
      <c r="L792" s="8">
        <f t="shared" si="24"/>
        <v>9.8039372498850573E-8</v>
      </c>
      <c r="M792" s="21">
        <f>(L792+Systeme!$S$20)/Systeme!$S$17</f>
        <v>9.8039372498850569E-11</v>
      </c>
      <c r="O792" s="8">
        <f>('DGL 4'!$P$15/'DGL 4'!$B$26)*(1-EXP(-'DGL 4'!$B$26*D792)) + ('DGL 4'!$P$16/'DGL 4'!$B$27)*(1-EXP(-'DGL 4'!$B$27*D792))+ ('DGL 4'!$P$17/'DGL 4'!$B$28)*(1-EXP(-'DGL 4'!$B$28*D792))</f>
        <v>1.5384655282734481E-5</v>
      </c>
      <c r="P792" s="21">
        <f>(O792+Systeme!$AA$20)/Systeme!$AA$17</f>
        <v>1.5384655282734481E-16</v>
      </c>
    </row>
    <row r="793" spans="1:16" x14ac:dyDescent="0.25">
      <c r="A793" s="4">
        <f t="shared" si="25"/>
        <v>791</v>
      </c>
      <c r="D793" s="19">
        <f>A793*0.001 *Systeme!$G$4</f>
        <v>395.5</v>
      </c>
      <c r="F793" s="8">
        <f>('DGL 4'!$P$3/'DGL 4'!$B$26)*(1-EXP(-'DGL 4'!$B$26*D793)) + ('DGL 4'!$P$4/'DGL 4'!$B$27)*(1-EXP(-'DGL 4'!$B$27*D793))+ ('DGL 4'!$P$5/'DGL 4'!$B$28)*(1-EXP(-'DGL 4'!$B$28*D793))</f>
        <v>-9.8039367594248894</v>
      </c>
      <c r="G793" s="21">
        <f>(F793+Systeme!$C$20)/Systeme!$C$17</f>
        <v>0.98039212648115015</v>
      </c>
      <c r="I793" s="8">
        <f>('DGL 4'!$P$7/'DGL 4'!$B$26)*(1-EXP(-'DGL 4'!$B$26*D793)) + ('DGL 4'!$P$8/'DGL 4'!$B$27)*(1-EXP(-'DGL 4'!$B$27*D793))+ ('DGL 4'!$P$9/'DGL 4'!$B$28)*(1-EXP(-'DGL 4'!$B$28*D793))</f>
        <v>9.8039212571221501</v>
      </c>
      <c r="J793" s="21">
        <f>(I793+Systeme!$K$20)/Systeme!$K$17</f>
        <v>9.8039212571221501E-3</v>
      </c>
      <c r="L793" s="8">
        <f t="shared" si="24"/>
        <v>9.8039373809125839E-8</v>
      </c>
      <c r="M793" s="21">
        <f>(L793+Systeme!$S$20)/Systeme!$S$17</f>
        <v>9.8039373809125843E-11</v>
      </c>
      <c r="O793" s="8">
        <f>('DGL 4'!$P$15/'DGL 4'!$B$26)*(1-EXP(-'DGL 4'!$B$26*D793)) + ('DGL 4'!$P$16/'DGL 4'!$B$27)*(1-EXP(-'DGL 4'!$B$27*D793))+ ('DGL 4'!$P$17/'DGL 4'!$B$28)*(1-EXP(-'DGL 4'!$B$28*D793))</f>
        <v>1.5404263365469536E-5</v>
      </c>
      <c r="P793" s="21">
        <f>(O793+Systeme!$AA$20)/Systeme!$AA$17</f>
        <v>1.5404263365469535E-16</v>
      </c>
    </row>
    <row r="794" spans="1:16" x14ac:dyDescent="0.25">
      <c r="A794" s="4">
        <f t="shared" si="25"/>
        <v>792</v>
      </c>
      <c r="D794" s="19">
        <f>A794*0.001 *Systeme!$G$4</f>
        <v>396</v>
      </c>
      <c r="F794" s="8">
        <f>('DGL 4'!$P$3/'DGL 4'!$B$26)*(1-EXP(-'DGL 4'!$B$26*D794)) + ('DGL 4'!$P$4/'DGL 4'!$B$27)*(1-EXP(-'DGL 4'!$B$27*D794))+ ('DGL 4'!$P$5/'DGL 4'!$B$28)*(1-EXP(-'DGL 4'!$B$28*D794))</f>
        <v>-9.8039367786485005</v>
      </c>
      <c r="G794" s="21">
        <f>(F794+Systeme!$C$20)/Systeme!$C$17</f>
        <v>0.98039212644270302</v>
      </c>
      <c r="I794" s="8">
        <f>('DGL 4'!$P$7/'DGL 4'!$B$26)*(1-EXP(-'DGL 4'!$B$26*D794)) + ('DGL 4'!$P$8/'DGL 4'!$B$27)*(1-EXP(-'DGL 4'!$B$27*D794))+ ('DGL 4'!$P$9/'DGL 4'!$B$28)*(1-EXP(-'DGL 4'!$B$28*D794))</f>
        <v>9.8039212567376772</v>
      </c>
      <c r="J794" s="21">
        <f>(I794+Systeme!$K$20)/Systeme!$K$17</f>
        <v>9.8039212567376764E-3</v>
      </c>
      <c r="L794" s="8">
        <f t="shared" si="24"/>
        <v>9.8039375119397717E-8</v>
      </c>
      <c r="M794" s="21">
        <f>(L794+Systeme!$S$20)/Systeme!$S$17</f>
        <v>9.8039375119397718E-11</v>
      </c>
      <c r="O794" s="8">
        <f>('DGL 4'!$P$15/'DGL 4'!$B$26)*(1-EXP(-'DGL 4'!$B$26*D794)) + ('DGL 4'!$P$16/'DGL 4'!$B$27)*(1-EXP(-'DGL 4'!$B$27*D794))+ ('DGL 4'!$P$17/'DGL 4'!$B$28)*(1-EXP(-'DGL 4'!$B$28*D794))</f>
        <v>1.5423871448204594E-5</v>
      </c>
      <c r="P794" s="21">
        <f>(O794+Systeme!$AA$20)/Systeme!$AA$17</f>
        <v>1.5423871448204594E-16</v>
      </c>
    </row>
    <row r="795" spans="1:16" x14ac:dyDescent="0.25">
      <c r="A795" s="4">
        <f t="shared" si="25"/>
        <v>793</v>
      </c>
      <c r="D795" s="19">
        <f>A795*0.001 *Systeme!$G$4</f>
        <v>396.5</v>
      </c>
      <c r="F795" s="8">
        <f>('DGL 4'!$P$3/'DGL 4'!$B$26)*(1-EXP(-'DGL 4'!$B$26*D795)) + ('DGL 4'!$P$4/'DGL 4'!$B$27)*(1-EXP(-'DGL 4'!$B$27*D795))+ ('DGL 4'!$P$5/'DGL 4'!$B$28)*(1-EXP(-'DGL 4'!$B$28*D795))</f>
        <v>-9.8039367978721117</v>
      </c>
      <c r="G795" s="21">
        <f>(F795+Systeme!$C$20)/Systeme!$C$17</f>
        <v>0.98039212640425577</v>
      </c>
      <c r="I795" s="8">
        <f>('DGL 4'!$P$7/'DGL 4'!$B$26)*(1-EXP(-'DGL 4'!$B$26*D795)) + ('DGL 4'!$P$8/'DGL 4'!$B$27)*(1-EXP(-'DGL 4'!$B$27*D795))+ ('DGL 4'!$P$9/'DGL 4'!$B$28)*(1-EXP(-'DGL 4'!$B$28*D795))</f>
        <v>9.8039212563532061</v>
      </c>
      <c r="J795" s="21">
        <f>(I795+Systeme!$K$20)/Systeme!$K$17</f>
        <v>9.8039212563532062E-3</v>
      </c>
      <c r="L795" s="8">
        <f t="shared" si="24"/>
        <v>9.8039374653312756E-8</v>
      </c>
      <c r="M795" s="21">
        <f>(L795+Systeme!$S$20)/Systeme!$S$17</f>
        <v>9.8039374653312759E-11</v>
      </c>
      <c r="O795" s="8">
        <f>('DGL 4'!$P$15/'DGL 4'!$B$26)*(1-EXP(-'DGL 4'!$B$26*D795)) + ('DGL 4'!$P$16/'DGL 4'!$B$27)*(1-EXP(-'DGL 4'!$B$27*D795))+ ('DGL 4'!$P$17/'DGL 4'!$B$28)*(1-EXP(-'DGL 4'!$B$28*D795))</f>
        <v>1.5443479530939653E-5</v>
      </c>
      <c r="P795" s="21">
        <f>(O795+Systeme!$AA$20)/Systeme!$AA$17</f>
        <v>1.5443479530939652E-16</v>
      </c>
    </row>
    <row r="796" spans="1:16" x14ac:dyDescent="0.25">
      <c r="A796" s="4">
        <f t="shared" si="25"/>
        <v>794</v>
      </c>
      <c r="D796" s="19">
        <f>A796*0.001 *Systeme!$G$4</f>
        <v>397</v>
      </c>
      <c r="F796" s="8">
        <f>('DGL 4'!$P$3/'DGL 4'!$B$26)*(1-EXP(-'DGL 4'!$B$26*D796)) + ('DGL 4'!$P$4/'DGL 4'!$B$27)*(1-EXP(-'DGL 4'!$B$27*D796))+ ('DGL 4'!$P$5/'DGL 4'!$B$28)*(1-EXP(-'DGL 4'!$B$28*D796))</f>
        <v>-9.8039368170957211</v>
      </c>
      <c r="G796" s="21">
        <f>(F796+Systeme!$C$20)/Systeme!$C$17</f>
        <v>0.98039212636580853</v>
      </c>
      <c r="I796" s="8">
        <f>('DGL 4'!$P$7/'DGL 4'!$B$26)*(1-EXP(-'DGL 4'!$B$26*D796)) + ('DGL 4'!$P$8/'DGL 4'!$B$27)*(1-EXP(-'DGL 4'!$B$27*D796))+ ('DGL 4'!$P$9/'DGL 4'!$B$28)*(1-EXP(-'DGL 4'!$B$28*D796))</f>
        <v>9.8039212559687332</v>
      </c>
      <c r="J796" s="21">
        <f>(I796+Systeme!$K$20)/Systeme!$K$17</f>
        <v>9.8039212559687325E-3</v>
      </c>
      <c r="L796" s="8">
        <f t="shared" si="24"/>
        <v>9.8039374187227794E-8</v>
      </c>
      <c r="M796" s="21">
        <f>(L796+Systeme!$S$20)/Systeme!$S$17</f>
        <v>9.80393741872278E-11</v>
      </c>
      <c r="O796" s="8">
        <f>('DGL 4'!$P$15/'DGL 4'!$B$26)*(1-EXP(-'DGL 4'!$B$26*D796)) + ('DGL 4'!$P$16/'DGL 4'!$B$27)*(1-EXP(-'DGL 4'!$B$27*D796))+ ('DGL 4'!$P$17/'DGL 4'!$B$28)*(1-EXP(-'DGL 4'!$B$28*D796))</f>
        <v>1.5463087613674712E-5</v>
      </c>
      <c r="P796" s="21">
        <f>(O796+Systeme!$AA$20)/Systeme!$AA$17</f>
        <v>1.5463087613674711E-16</v>
      </c>
    </row>
    <row r="797" spans="1:16" x14ac:dyDescent="0.25">
      <c r="A797" s="4">
        <f t="shared" si="25"/>
        <v>795</v>
      </c>
      <c r="D797" s="19">
        <f>A797*0.001 *Systeme!$G$4</f>
        <v>397.5</v>
      </c>
      <c r="F797" s="8">
        <f>('DGL 4'!$P$3/'DGL 4'!$B$26)*(1-EXP(-'DGL 4'!$B$26*D797)) + ('DGL 4'!$P$4/'DGL 4'!$B$27)*(1-EXP(-'DGL 4'!$B$27*D797))+ ('DGL 4'!$P$5/'DGL 4'!$B$28)*(1-EXP(-'DGL 4'!$B$28*D797))</f>
        <v>-9.8039368363193322</v>
      </c>
      <c r="G797" s="21">
        <f>(F797+Systeme!$C$20)/Systeme!$C$17</f>
        <v>0.98039212632736128</v>
      </c>
      <c r="I797" s="8">
        <f>('DGL 4'!$P$7/'DGL 4'!$B$26)*(1-EXP(-'DGL 4'!$B$26*D797)) + ('DGL 4'!$P$8/'DGL 4'!$B$27)*(1-EXP(-'DGL 4'!$B$27*D797))+ ('DGL 4'!$P$9/'DGL 4'!$B$28)*(1-EXP(-'DGL 4'!$B$28*D797))</f>
        <v>9.8039212555842621</v>
      </c>
      <c r="J797" s="21">
        <f>(I797+Systeme!$K$20)/Systeme!$K$17</f>
        <v>9.8039212555842623E-3</v>
      </c>
      <c r="L797" s="8">
        <f t="shared" si="24"/>
        <v>9.8039373721142833E-8</v>
      </c>
      <c r="M797" s="21">
        <f>(L797+Systeme!$S$20)/Systeme!$S$17</f>
        <v>9.8039373721142829E-11</v>
      </c>
      <c r="O797" s="8">
        <f>('DGL 4'!$P$15/'DGL 4'!$B$26)*(1-EXP(-'DGL 4'!$B$26*D797)) + ('DGL 4'!$P$16/'DGL 4'!$B$27)*(1-EXP(-'DGL 4'!$B$27*D797))+ ('DGL 4'!$P$17/'DGL 4'!$B$28)*(1-EXP(-'DGL 4'!$B$28*D797))</f>
        <v>1.548269569640977E-5</v>
      </c>
      <c r="P797" s="21">
        <f>(O797+Systeme!$AA$20)/Systeme!$AA$17</f>
        <v>1.548269569640977E-16</v>
      </c>
    </row>
    <row r="798" spans="1:16" x14ac:dyDescent="0.25">
      <c r="A798" s="4">
        <f t="shared" si="25"/>
        <v>796</v>
      </c>
      <c r="D798" s="19">
        <f>A798*0.001 *Systeme!$G$4</f>
        <v>398</v>
      </c>
      <c r="F798" s="8">
        <f>('DGL 4'!$P$3/'DGL 4'!$B$26)*(1-EXP(-'DGL 4'!$B$26*D798)) + ('DGL 4'!$P$4/'DGL 4'!$B$27)*(1-EXP(-'DGL 4'!$B$27*D798))+ ('DGL 4'!$P$5/'DGL 4'!$B$28)*(1-EXP(-'DGL 4'!$B$28*D798))</f>
        <v>-9.8039368555429434</v>
      </c>
      <c r="G798" s="21">
        <f>(F798+Systeme!$C$20)/Systeme!$C$17</f>
        <v>0.98039212628891415</v>
      </c>
      <c r="I798" s="8">
        <f>('DGL 4'!$P$7/'DGL 4'!$B$26)*(1-EXP(-'DGL 4'!$B$26*D798)) + ('DGL 4'!$P$8/'DGL 4'!$B$27)*(1-EXP(-'DGL 4'!$B$27*D798))+ ('DGL 4'!$P$9/'DGL 4'!$B$28)*(1-EXP(-'DGL 4'!$B$28*D798))</f>
        <v>9.8039212551997892</v>
      </c>
      <c r="J798" s="21">
        <f>(I798+Systeme!$K$20)/Systeme!$K$17</f>
        <v>9.8039212551997885E-3</v>
      </c>
      <c r="L798" s="8">
        <f t="shared" si="24"/>
        <v>9.8039375031414711E-8</v>
      </c>
      <c r="M798" s="21">
        <f>(L798+Systeme!$S$20)/Systeme!$S$17</f>
        <v>9.8039375031414716E-11</v>
      </c>
      <c r="O798" s="8">
        <f>('DGL 4'!$P$15/'DGL 4'!$B$26)*(1-EXP(-'DGL 4'!$B$26*D798)) + ('DGL 4'!$P$16/'DGL 4'!$B$27)*(1-EXP(-'DGL 4'!$B$27*D798))+ ('DGL 4'!$P$17/'DGL 4'!$B$28)*(1-EXP(-'DGL 4'!$B$28*D798))</f>
        <v>1.5502303779144829E-5</v>
      </c>
      <c r="P798" s="21">
        <f>(O798+Systeme!$AA$20)/Systeme!$AA$17</f>
        <v>1.5502303779144828E-16</v>
      </c>
    </row>
    <row r="799" spans="1:16" x14ac:dyDescent="0.25">
      <c r="A799" s="4">
        <f t="shared" si="25"/>
        <v>797</v>
      </c>
      <c r="D799" s="19">
        <f>A799*0.001 *Systeme!$G$4</f>
        <v>398.5</v>
      </c>
      <c r="F799" s="8">
        <f>('DGL 4'!$P$3/'DGL 4'!$B$26)*(1-EXP(-'DGL 4'!$B$26*D799)) + ('DGL 4'!$P$4/'DGL 4'!$B$27)*(1-EXP(-'DGL 4'!$B$27*D799))+ ('DGL 4'!$P$5/'DGL 4'!$B$28)*(1-EXP(-'DGL 4'!$B$28*D799))</f>
        <v>-9.8039368747665545</v>
      </c>
      <c r="G799" s="21">
        <f>(F799+Systeme!$C$20)/Systeme!$C$17</f>
        <v>0.9803921262504669</v>
      </c>
      <c r="I799" s="8">
        <f>('DGL 4'!$P$7/'DGL 4'!$B$26)*(1-EXP(-'DGL 4'!$B$26*D799)) + ('DGL 4'!$P$8/'DGL 4'!$B$27)*(1-EXP(-'DGL 4'!$B$27*D799))+ ('DGL 4'!$P$9/'DGL 4'!$B$28)*(1-EXP(-'DGL 4'!$B$28*D799))</f>
        <v>9.8039212548153163</v>
      </c>
      <c r="J799" s="21">
        <f>(I799+Systeme!$K$20)/Systeme!$K$17</f>
        <v>9.8039212548153166E-3</v>
      </c>
      <c r="L799" s="8">
        <f t="shared" si="24"/>
        <v>9.8039376341689977E-8</v>
      </c>
      <c r="M799" s="21">
        <f>(L799+Systeme!$S$20)/Systeme!$S$17</f>
        <v>9.8039376341689977E-11</v>
      </c>
      <c r="O799" s="8">
        <f>('DGL 4'!$P$15/'DGL 4'!$B$26)*(1-EXP(-'DGL 4'!$B$26*D799)) + ('DGL 4'!$P$16/'DGL 4'!$B$27)*(1-EXP(-'DGL 4'!$B$27*D799))+ ('DGL 4'!$P$17/'DGL 4'!$B$28)*(1-EXP(-'DGL 4'!$B$28*D799))</f>
        <v>1.5521911861879884E-5</v>
      </c>
      <c r="P799" s="21">
        <f>(O799+Systeme!$AA$20)/Systeme!$AA$17</f>
        <v>1.5521911861879885E-16</v>
      </c>
    </row>
    <row r="800" spans="1:16" x14ac:dyDescent="0.25">
      <c r="A800" s="4">
        <f t="shared" si="25"/>
        <v>798</v>
      </c>
      <c r="D800" s="19">
        <f>A800*0.001 *Systeme!$G$4</f>
        <v>399</v>
      </c>
      <c r="F800" s="8">
        <f>('DGL 4'!$P$3/'DGL 4'!$B$26)*(1-EXP(-'DGL 4'!$B$26*D800)) + ('DGL 4'!$P$4/'DGL 4'!$B$27)*(1-EXP(-'DGL 4'!$B$27*D800))+ ('DGL 4'!$P$5/'DGL 4'!$B$28)*(1-EXP(-'DGL 4'!$B$28*D800))</f>
        <v>-9.8039368939901639</v>
      </c>
      <c r="G800" s="21">
        <f>(F800+Systeme!$C$20)/Systeme!$C$17</f>
        <v>0.98039212621201965</v>
      </c>
      <c r="I800" s="8">
        <f>('DGL 4'!$P$7/'DGL 4'!$B$26)*(1-EXP(-'DGL 4'!$B$26*D800)) + ('DGL 4'!$P$8/'DGL 4'!$B$27)*(1-EXP(-'DGL 4'!$B$27*D800))+ ('DGL 4'!$P$9/'DGL 4'!$B$28)*(1-EXP(-'DGL 4'!$B$28*D800))</f>
        <v>9.8039212544308452</v>
      </c>
      <c r="J800" s="21">
        <f>(I800+Systeme!$K$20)/Systeme!$K$17</f>
        <v>9.8039212544308446E-3</v>
      </c>
      <c r="L800" s="8">
        <f t="shared" si="24"/>
        <v>9.8039374099248176E-8</v>
      </c>
      <c r="M800" s="21">
        <f>(L800+Systeme!$S$20)/Systeme!$S$17</f>
        <v>9.8039374099248172E-11</v>
      </c>
      <c r="O800" s="8">
        <f>('DGL 4'!$P$15/'DGL 4'!$B$26)*(1-EXP(-'DGL 4'!$B$26*D800)) + ('DGL 4'!$P$16/'DGL 4'!$B$27)*(1-EXP(-'DGL 4'!$B$27*D800))+ ('DGL 4'!$P$17/'DGL 4'!$B$28)*(1-EXP(-'DGL 4'!$B$28*D800))</f>
        <v>1.5541519944614943E-5</v>
      </c>
      <c r="P800" s="21">
        <f>(O800+Systeme!$AA$20)/Systeme!$AA$17</f>
        <v>1.5541519944614943E-16</v>
      </c>
    </row>
    <row r="801" spans="1:16" x14ac:dyDescent="0.25">
      <c r="A801" s="4">
        <f t="shared" si="25"/>
        <v>799</v>
      </c>
      <c r="D801" s="19">
        <f>A801*0.001 *Systeme!$G$4</f>
        <v>399.5</v>
      </c>
      <c r="F801" s="8">
        <f>('DGL 4'!$P$3/'DGL 4'!$B$26)*(1-EXP(-'DGL 4'!$B$26*D801)) + ('DGL 4'!$P$4/'DGL 4'!$B$27)*(1-EXP(-'DGL 4'!$B$27*D801))+ ('DGL 4'!$P$5/'DGL 4'!$B$28)*(1-EXP(-'DGL 4'!$B$28*D801))</f>
        <v>-9.803936913213775</v>
      </c>
      <c r="G801" s="21">
        <f>(F801+Systeme!$C$20)/Systeme!$C$17</f>
        <v>0.98039212617357252</v>
      </c>
      <c r="I801" s="8">
        <f>('DGL 4'!$P$7/'DGL 4'!$B$26)*(1-EXP(-'DGL 4'!$B$26*D801)) + ('DGL 4'!$P$8/'DGL 4'!$B$27)*(1-EXP(-'DGL 4'!$B$27*D801))+ ('DGL 4'!$P$9/'DGL 4'!$B$28)*(1-EXP(-'DGL 4'!$B$28*D801))</f>
        <v>9.8039212540463723</v>
      </c>
      <c r="J801" s="21">
        <f>(I801+Systeme!$K$20)/Systeme!$K$17</f>
        <v>9.8039212540463726E-3</v>
      </c>
      <c r="L801" s="8">
        <f t="shared" si="24"/>
        <v>9.8039375409520054E-8</v>
      </c>
      <c r="M801" s="21">
        <f>(L801+Systeme!$S$20)/Systeme!$S$17</f>
        <v>9.803937540952006E-11</v>
      </c>
      <c r="O801" s="8">
        <f>('DGL 4'!$P$15/'DGL 4'!$B$26)*(1-EXP(-'DGL 4'!$B$26*D801)) + ('DGL 4'!$P$16/'DGL 4'!$B$27)*(1-EXP(-'DGL 4'!$B$27*D801))+ ('DGL 4'!$P$17/'DGL 4'!$B$28)*(1-EXP(-'DGL 4'!$B$28*D801))</f>
        <v>1.5561128027350002E-5</v>
      </c>
      <c r="P801" s="21">
        <f>(O801+Systeme!$AA$20)/Systeme!$AA$17</f>
        <v>1.5561128027350002E-16</v>
      </c>
    </row>
    <row r="802" spans="1:16" x14ac:dyDescent="0.25">
      <c r="A802" s="4">
        <f t="shared" si="25"/>
        <v>800</v>
      </c>
      <c r="D802" s="19">
        <f>A802*0.001 *Systeme!$G$4</f>
        <v>400</v>
      </c>
      <c r="F802" s="8">
        <f>('DGL 4'!$P$3/'DGL 4'!$B$26)*(1-EXP(-'DGL 4'!$B$26*D802)) + ('DGL 4'!$P$4/'DGL 4'!$B$27)*(1-EXP(-'DGL 4'!$B$27*D802))+ ('DGL 4'!$P$5/'DGL 4'!$B$28)*(1-EXP(-'DGL 4'!$B$28*D802))</f>
        <v>-9.8039369324373862</v>
      </c>
      <c r="G802" s="21">
        <f>(F802+Systeme!$C$20)/Systeme!$C$17</f>
        <v>0.98039212613512516</v>
      </c>
      <c r="I802" s="8">
        <f>('DGL 4'!$P$7/'DGL 4'!$B$26)*(1-EXP(-'DGL 4'!$B$26*D802)) + ('DGL 4'!$P$8/'DGL 4'!$B$27)*(1-EXP(-'DGL 4'!$B$27*D802))+ ('DGL 4'!$P$9/'DGL 4'!$B$28)*(1-EXP(-'DGL 4'!$B$28*D802))</f>
        <v>9.8039212536618994</v>
      </c>
      <c r="J802" s="21">
        <f>(I802+Systeme!$K$20)/Systeme!$K$17</f>
        <v>9.8039212536618989E-3</v>
      </c>
      <c r="L802" s="8">
        <f t="shared" si="24"/>
        <v>9.8039376719791932E-8</v>
      </c>
      <c r="M802" s="21">
        <f>(L802+Systeme!$S$20)/Systeme!$S$17</f>
        <v>9.8039376719791935E-11</v>
      </c>
      <c r="O802" s="8">
        <f>('DGL 4'!$P$15/'DGL 4'!$B$26)*(1-EXP(-'DGL 4'!$B$26*D802)) + ('DGL 4'!$P$16/'DGL 4'!$B$27)*(1-EXP(-'DGL 4'!$B$27*D802))+ ('DGL 4'!$P$17/'DGL 4'!$B$28)*(1-EXP(-'DGL 4'!$B$28*D802))</f>
        <v>1.558073611008506E-5</v>
      </c>
      <c r="P802" s="21">
        <f>(O802+Systeme!$AA$20)/Systeme!$AA$17</f>
        <v>1.558073611008506E-16</v>
      </c>
    </row>
    <row r="803" spans="1:16" x14ac:dyDescent="0.25">
      <c r="A803" s="4">
        <f t="shared" si="25"/>
        <v>801</v>
      </c>
      <c r="D803" s="19">
        <f>A803*0.001 *Systeme!$G$4</f>
        <v>400.5</v>
      </c>
      <c r="F803" s="8">
        <f>('DGL 4'!$P$3/'DGL 4'!$B$26)*(1-EXP(-'DGL 4'!$B$26*D803)) + ('DGL 4'!$P$4/'DGL 4'!$B$27)*(1-EXP(-'DGL 4'!$B$27*D803))+ ('DGL 4'!$P$5/'DGL 4'!$B$28)*(1-EXP(-'DGL 4'!$B$28*D803))</f>
        <v>-9.8039369516609973</v>
      </c>
      <c r="G803" s="21">
        <f>(F803+Systeme!$C$20)/Systeme!$C$17</f>
        <v>0.98039212609667803</v>
      </c>
      <c r="I803" s="8">
        <f>('DGL 4'!$P$7/'DGL 4'!$B$26)*(1-EXP(-'DGL 4'!$B$26*D803)) + ('DGL 4'!$P$8/'DGL 4'!$B$27)*(1-EXP(-'DGL 4'!$B$27*D803))+ ('DGL 4'!$P$9/'DGL 4'!$B$28)*(1-EXP(-'DGL 4'!$B$28*D803))</f>
        <v>9.8039212532774282</v>
      </c>
      <c r="J803" s="21">
        <f>(I803+Systeme!$K$20)/Systeme!$K$17</f>
        <v>9.8039212532774287E-3</v>
      </c>
      <c r="L803" s="8">
        <f t="shared" si="24"/>
        <v>9.803937625370697E-8</v>
      </c>
      <c r="M803" s="21">
        <f>(L803+Systeme!$S$20)/Systeme!$S$17</f>
        <v>9.8039376253706976E-11</v>
      </c>
      <c r="O803" s="8">
        <f>('DGL 4'!$P$15/'DGL 4'!$B$26)*(1-EXP(-'DGL 4'!$B$26*D803)) + ('DGL 4'!$P$16/'DGL 4'!$B$27)*(1-EXP(-'DGL 4'!$B$27*D803))+ ('DGL 4'!$P$17/'DGL 4'!$B$28)*(1-EXP(-'DGL 4'!$B$28*D803))</f>
        <v>1.5600344192820119E-5</v>
      </c>
      <c r="P803" s="21">
        <f>(O803+Systeme!$AA$20)/Systeme!$AA$17</f>
        <v>1.5600344192820119E-16</v>
      </c>
    </row>
    <row r="804" spans="1:16" x14ac:dyDescent="0.25">
      <c r="A804" s="4">
        <f t="shared" si="25"/>
        <v>802</v>
      </c>
      <c r="D804" s="19">
        <f>A804*0.001 *Systeme!$G$4</f>
        <v>401</v>
      </c>
      <c r="F804" s="8">
        <f>('DGL 4'!$P$3/'DGL 4'!$B$26)*(1-EXP(-'DGL 4'!$B$26*D804)) + ('DGL 4'!$P$4/'DGL 4'!$B$27)*(1-EXP(-'DGL 4'!$B$27*D804))+ ('DGL 4'!$P$5/'DGL 4'!$B$28)*(1-EXP(-'DGL 4'!$B$28*D804))</f>
        <v>-9.8039369708846067</v>
      </c>
      <c r="G804" s="21">
        <f>(F804+Systeme!$C$20)/Systeme!$C$17</f>
        <v>0.98039212605823078</v>
      </c>
      <c r="I804" s="8">
        <f>('DGL 4'!$P$7/'DGL 4'!$B$26)*(1-EXP(-'DGL 4'!$B$26*D804)) + ('DGL 4'!$P$8/'DGL 4'!$B$27)*(1-EXP(-'DGL 4'!$B$27*D804))+ ('DGL 4'!$P$9/'DGL 4'!$B$28)*(1-EXP(-'DGL 4'!$B$28*D804))</f>
        <v>9.8039212528929554</v>
      </c>
      <c r="J804" s="21">
        <f>(I804+Systeme!$K$20)/Systeme!$K$17</f>
        <v>9.803921252892955E-3</v>
      </c>
      <c r="L804" s="8">
        <f t="shared" si="24"/>
        <v>9.8039375787625397E-8</v>
      </c>
      <c r="M804" s="21">
        <f>(L804+Systeme!$S$20)/Systeme!$S$17</f>
        <v>9.8039375787625391E-11</v>
      </c>
      <c r="O804" s="8">
        <f>('DGL 4'!$P$15/'DGL 4'!$B$26)*(1-EXP(-'DGL 4'!$B$26*D804)) + ('DGL 4'!$P$16/'DGL 4'!$B$27)*(1-EXP(-'DGL 4'!$B$27*D804))+ ('DGL 4'!$P$17/'DGL 4'!$B$28)*(1-EXP(-'DGL 4'!$B$28*D804))</f>
        <v>1.5619952275555174E-5</v>
      </c>
      <c r="P804" s="21">
        <f>(O804+Systeme!$AA$20)/Systeme!$AA$17</f>
        <v>1.5619952275555175E-16</v>
      </c>
    </row>
    <row r="805" spans="1:16" x14ac:dyDescent="0.25">
      <c r="A805" s="4">
        <f t="shared" si="25"/>
        <v>803</v>
      </c>
      <c r="D805" s="19">
        <f>A805*0.001 *Systeme!$G$4</f>
        <v>401.5</v>
      </c>
      <c r="F805" s="8">
        <f>('DGL 4'!$P$3/'DGL 4'!$B$26)*(1-EXP(-'DGL 4'!$B$26*D805)) + ('DGL 4'!$P$4/'DGL 4'!$B$27)*(1-EXP(-'DGL 4'!$B$27*D805))+ ('DGL 4'!$P$5/'DGL 4'!$B$28)*(1-EXP(-'DGL 4'!$B$28*D805))</f>
        <v>-9.8039369901082178</v>
      </c>
      <c r="G805" s="21">
        <f>(F805+Systeme!$C$20)/Systeme!$C$17</f>
        <v>0.98039212601978354</v>
      </c>
      <c r="I805" s="8">
        <f>('DGL 4'!$P$7/'DGL 4'!$B$26)*(1-EXP(-'DGL 4'!$B$26*D805)) + ('DGL 4'!$P$8/'DGL 4'!$B$27)*(1-EXP(-'DGL 4'!$B$27*D805))+ ('DGL 4'!$P$9/'DGL 4'!$B$28)*(1-EXP(-'DGL 4'!$B$28*D805))</f>
        <v>9.8039212525084842</v>
      </c>
      <c r="J805" s="21">
        <f>(I805+Systeme!$K$20)/Systeme!$K$17</f>
        <v>9.8039212525084848E-3</v>
      </c>
      <c r="L805" s="8">
        <f t="shared" si="24"/>
        <v>9.8039375321540436E-8</v>
      </c>
      <c r="M805" s="21">
        <f>(L805+Systeme!$S$20)/Systeme!$S$17</f>
        <v>9.8039375321540432E-11</v>
      </c>
      <c r="O805" s="8">
        <f>('DGL 4'!$P$15/'DGL 4'!$B$26)*(1-EXP(-'DGL 4'!$B$26*D805)) + ('DGL 4'!$P$16/'DGL 4'!$B$27)*(1-EXP(-'DGL 4'!$B$27*D805))+ ('DGL 4'!$P$17/'DGL 4'!$B$28)*(1-EXP(-'DGL 4'!$B$28*D805))</f>
        <v>1.5639560358290233E-5</v>
      </c>
      <c r="P805" s="21">
        <f>(O805+Systeme!$AA$20)/Systeme!$AA$17</f>
        <v>1.5639560358290234E-16</v>
      </c>
    </row>
    <row r="806" spans="1:16" x14ac:dyDescent="0.25">
      <c r="A806" s="4">
        <f t="shared" si="25"/>
        <v>804</v>
      </c>
      <c r="D806" s="19">
        <f>A806*0.001 *Systeme!$G$4</f>
        <v>402</v>
      </c>
      <c r="F806" s="8">
        <f>('DGL 4'!$P$3/'DGL 4'!$B$26)*(1-EXP(-'DGL 4'!$B$26*D806)) + ('DGL 4'!$P$4/'DGL 4'!$B$27)*(1-EXP(-'DGL 4'!$B$27*D806))+ ('DGL 4'!$P$5/'DGL 4'!$B$28)*(1-EXP(-'DGL 4'!$B$28*D806))</f>
        <v>-9.803937009331829</v>
      </c>
      <c r="G806" s="21">
        <f>(F806+Systeme!$C$20)/Systeme!$C$17</f>
        <v>0.98039212598133629</v>
      </c>
      <c r="I806" s="8">
        <f>('DGL 4'!$P$7/'DGL 4'!$B$26)*(1-EXP(-'DGL 4'!$B$26*D806)) + ('DGL 4'!$P$8/'DGL 4'!$B$27)*(1-EXP(-'DGL 4'!$B$27*D806))+ ('DGL 4'!$P$9/'DGL 4'!$B$28)*(1-EXP(-'DGL 4'!$B$28*D806))</f>
        <v>9.8039212521240113</v>
      </c>
      <c r="J806" s="21">
        <f>(I806+Systeme!$K$20)/Systeme!$K$17</f>
        <v>9.8039212521240111E-3</v>
      </c>
      <c r="L806" s="8">
        <f t="shared" si="24"/>
        <v>9.8039376631812314E-8</v>
      </c>
      <c r="M806" s="21">
        <f>(L806+Systeme!$S$20)/Systeme!$S$17</f>
        <v>9.803937663181232E-11</v>
      </c>
      <c r="O806" s="8">
        <f>('DGL 4'!$P$15/'DGL 4'!$B$26)*(1-EXP(-'DGL 4'!$B$26*D806)) + ('DGL 4'!$P$16/'DGL 4'!$B$27)*(1-EXP(-'DGL 4'!$B$27*D806))+ ('DGL 4'!$P$17/'DGL 4'!$B$28)*(1-EXP(-'DGL 4'!$B$28*D806))</f>
        <v>1.5659168441025292E-5</v>
      </c>
      <c r="P806" s="21">
        <f>(O806+Systeme!$AA$20)/Systeme!$AA$17</f>
        <v>1.5659168441025293E-16</v>
      </c>
    </row>
    <row r="807" spans="1:16" x14ac:dyDescent="0.25">
      <c r="A807" s="4">
        <f t="shared" si="25"/>
        <v>805</v>
      </c>
      <c r="D807" s="19">
        <f>A807*0.001 *Systeme!$G$4</f>
        <v>402.5</v>
      </c>
      <c r="F807" s="8">
        <f>('DGL 4'!$P$3/'DGL 4'!$B$26)*(1-EXP(-'DGL 4'!$B$26*D807)) + ('DGL 4'!$P$4/'DGL 4'!$B$27)*(1-EXP(-'DGL 4'!$B$27*D807))+ ('DGL 4'!$P$5/'DGL 4'!$B$28)*(1-EXP(-'DGL 4'!$B$28*D807))</f>
        <v>-9.8039370285554401</v>
      </c>
      <c r="G807" s="21">
        <f>(F807+Systeme!$C$20)/Systeme!$C$17</f>
        <v>0.98039212594288916</v>
      </c>
      <c r="I807" s="8">
        <f>('DGL 4'!$P$7/'DGL 4'!$B$26)*(1-EXP(-'DGL 4'!$B$26*D807)) + ('DGL 4'!$P$8/'DGL 4'!$B$27)*(1-EXP(-'DGL 4'!$B$27*D807))+ ('DGL 4'!$P$9/'DGL 4'!$B$28)*(1-EXP(-'DGL 4'!$B$28*D807))</f>
        <v>9.8039212517395384</v>
      </c>
      <c r="J807" s="21">
        <f>(I807+Systeme!$K$20)/Systeme!$K$17</f>
        <v>9.8039212517395391E-3</v>
      </c>
      <c r="L807" s="8">
        <f t="shared" si="24"/>
        <v>9.8039377942084192E-8</v>
      </c>
      <c r="M807" s="21">
        <f>(L807+Systeme!$S$20)/Systeme!$S$17</f>
        <v>9.8039377942084194E-11</v>
      </c>
      <c r="O807" s="8">
        <f>('DGL 4'!$P$15/'DGL 4'!$B$26)*(1-EXP(-'DGL 4'!$B$26*D807)) + ('DGL 4'!$P$16/'DGL 4'!$B$27)*(1-EXP(-'DGL 4'!$B$27*D807))+ ('DGL 4'!$P$17/'DGL 4'!$B$28)*(1-EXP(-'DGL 4'!$B$28*D807))</f>
        <v>1.567877652376035E-5</v>
      </c>
      <c r="P807" s="21">
        <f>(O807+Systeme!$AA$20)/Systeme!$AA$17</f>
        <v>1.5678776523760351E-16</v>
      </c>
    </row>
    <row r="808" spans="1:16" x14ac:dyDescent="0.25">
      <c r="A808" s="4">
        <f t="shared" si="25"/>
        <v>806</v>
      </c>
      <c r="D808" s="19">
        <f>A808*0.001 *Systeme!$G$4</f>
        <v>403</v>
      </c>
      <c r="F808" s="8">
        <f>('DGL 4'!$P$3/'DGL 4'!$B$26)*(1-EXP(-'DGL 4'!$B$26*D808)) + ('DGL 4'!$P$4/'DGL 4'!$B$27)*(1-EXP(-'DGL 4'!$B$27*D808))+ ('DGL 4'!$P$5/'DGL 4'!$B$28)*(1-EXP(-'DGL 4'!$B$28*D808))</f>
        <v>-9.8039370477790513</v>
      </c>
      <c r="G808" s="21">
        <f>(F808+Systeme!$C$20)/Systeme!$C$17</f>
        <v>0.9803921259044418</v>
      </c>
      <c r="I808" s="8">
        <f>('DGL 4'!$P$7/'DGL 4'!$B$26)*(1-EXP(-'DGL 4'!$B$26*D808)) + ('DGL 4'!$P$8/'DGL 4'!$B$27)*(1-EXP(-'DGL 4'!$B$27*D808))+ ('DGL 4'!$P$9/'DGL 4'!$B$28)*(1-EXP(-'DGL 4'!$B$28*D808))</f>
        <v>9.8039212513550673</v>
      </c>
      <c r="J808" s="21">
        <f>(I808+Systeme!$K$20)/Systeme!$K$17</f>
        <v>9.8039212513550671E-3</v>
      </c>
      <c r="L808" s="8">
        <f t="shared" si="24"/>
        <v>9.803937747599923E-8</v>
      </c>
      <c r="M808" s="21">
        <f>(L808+Systeme!$S$20)/Systeme!$S$17</f>
        <v>9.8039377475999236E-11</v>
      </c>
      <c r="O808" s="8">
        <f>('DGL 4'!$P$15/'DGL 4'!$B$26)*(1-EXP(-'DGL 4'!$B$26*D808)) + ('DGL 4'!$P$16/'DGL 4'!$B$27)*(1-EXP(-'DGL 4'!$B$27*D808))+ ('DGL 4'!$P$17/'DGL 4'!$B$28)*(1-EXP(-'DGL 4'!$B$28*D808))</f>
        <v>1.5698384606495409E-5</v>
      </c>
      <c r="P808" s="21">
        <f>(O808+Systeme!$AA$20)/Systeme!$AA$17</f>
        <v>1.569838460649541E-16</v>
      </c>
    </row>
    <row r="809" spans="1:16" x14ac:dyDescent="0.25">
      <c r="A809" s="4">
        <f t="shared" si="25"/>
        <v>807</v>
      </c>
      <c r="D809" s="19">
        <f>A809*0.001 *Systeme!$G$4</f>
        <v>403.5</v>
      </c>
      <c r="F809" s="8">
        <f>('DGL 4'!$P$3/'DGL 4'!$B$26)*(1-EXP(-'DGL 4'!$B$26*D809)) + ('DGL 4'!$P$4/'DGL 4'!$B$27)*(1-EXP(-'DGL 4'!$B$27*D809))+ ('DGL 4'!$P$5/'DGL 4'!$B$28)*(1-EXP(-'DGL 4'!$B$28*D809))</f>
        <v>-9.8039370670026074</v>
      </c>
      <c r="G809" s="21">
        <f>(F809+Systeme!$C$20)/Systeme!$C$17</f>
        <v>0.98039212586599478</v>
      </c>
      <c r="I809" s="8">
        <f>('DGL 4'!$P$7/'DGL 4'!$B$26)*(1-EXP(-'DGL 4'!$B$26*D809)) + ('DGL 4'!$P$8/'DGL 4'!$B$27)*(1-EXP(-'DGL 4'!$B$27*D809))+ ('DGL 4'!$P$9/'DGL 4'!$B$28)*(1-EXP(-'DGL 4'!$B$28*D809))</f>
        <v>9.8039212509705962</v>
      </c>
      <c r="J809" s="21">
        <f>(I809+Systeme!$K$20)/Systeme!$K$17</f>
        <v>9.8039212509705969E-3</v>
      </c>
      <c r="L809" s="8">
        <f t="shared" si="24"/>
        <v>9.8039377453976374E-8</v>
      </c>
      <c r="M809" s="21">
        <f>(L809+Systeme!$S$20)/Systeme!$S$17</f>
        <v>9.8039377453976379E-11</v>
      </c>
      <c r="O809" s="8">
        <f>('DGL 4'!$P$15/'DGL 4'!$B$26)*(1-EXP(-'DGL 4'!$B$26*D809)) + ('DGL 4'!$P$16/'DGL 4'!$B$27)*(1-EXP(-'DGL 4'!$B$27*D809))+ ('DGL 4'!$P$17/'DGL 4'!$B$28)*(1-EXP(-'DGL 4'!$B$28*D809))</f>
        <v>1.5717992633719344E-5</v>
      </c>
      <c r="P809" s="21">
        <f>(O809+Systeme!$AA$20)/Systeme!$AA$17</f>
        <v>1.5717992633719345E-16</v>
      </c>
    </row>
    <row r="810" spans="1:16" x14ac:dyDescent="0.25">
      <c r="A810" s="4">
        <f t="shared" si="25"/>
        <v>808</v>
      </c>
      <c r="D810" s="19">
        <f>A810*0.001 *Systeme!$G$4</f>
        <v>404</v>
      </c>
      <c r="F810" s="8">
        <f>('DGL 4'!$P$3/'DGL 4'!$B$26)*(1-EXP(-'DGL 4'!$B$26*D810)) + ('DGL 4'!$P$4/'DGL 4'!$B$27)*(1-EXP(-'DGL 4'!$B$27*D810))+ ('DGL 4'!$P$5/'DGL 4'!$B$28)*(1-EXP(-'DGL 4'!$B$28*D810))</f>
        <v>-9.8039370862262167</v>
      </c>
      <c r="G810" s="21">
        <f>(F810+Systeme!$C$20)/Systeme!$C$17</f>
        <v>0.98039212582754764</v>
      </c>
      <c r="I810" s="8">
        <f>('DGL 4'!$P$7/'DGL 4'!$B$26)*(1-EXP(-'DGL 4'!$B$26*D810)) + ('DGL 4'!$P$8/'DGL 4'!$B$27)*(1-EXP(-'DGL 4'!$B$27*D810))+ ('DGL 4'!$P$9/'DGL 4'!$B$28)*(1-EXP(-'DGL 4'!$B$28*D810))</f>
        <v>9.8039212505861233</v>
      </c>
      <c r="J810" s="21">
        <f>(I810+Systeme!$K$20)/Systeme!$K$17</f>
        <v>9.8039212505861232E-3</v>
      </c>
      <c r="L810" s="8">
        <f t="shared" si="24"/>
        <v>9.8039376987891412E-8</v>
      </c>
      <c r="M810" s="21">
        <f>(L810+Systeme!$S$20)/Systeme!$S$17</f>
        <v>9.8039376987891408E-11</v>
      </c>
      <c r="O810" s="8">
        <f>('DGL 4'!$P$15/'DGL 4'!$B$26)*(1-EXP(-'DGL 4'!$B$26*D810)) + ('DGL 4'!$P$16/'DGL 4'!$B$27)*(1-EXP(-'DGL 4'!$B$27*D810))+ ('DGL 4'!$P$17/'DGL 4'!$B$28)*(1-EXP(-'DGL 4'!$B$28*D810))</f>
        <v>1.5737600716454402E-5</v>
      </c>
      <c r="P810" s="21">
        <f>(O810+Systeme!$AA$20)/Systeme!$AA$17</f>
        <v>1.5737600716454403E-16</v>
      </c>
    </row>
    <row r="811" spans="1:16" x14ac:dyDescent="0.25">
      <c r="A811" s="4">
        <f t="shared" si="25"/>
        <v>809</v>
      </c>
      <c r="D811" s="19">
        <f>A811*0.001 *Systeme!$G$4</f>
        <v>404.5</v>
      </c>
      <c r="F811" s="8">
        <f>('DGL 4'!$P$3/'DGL 4'!$B$26)*(1-EXP(-'DGL 4'!$B$26*D811)) + ('DGL 4'!$P$4/'DGL 4'!$B$27)*(1-EXP(-'DGL 4'!$B$27*D811))+ ('DGL 4'!$P$5/'DGL 4'!$B$28)*(1-EXP(-'DGL 4'!$B$28*D811))</f>
        <v>-9.8039371054498279</v>
      </c>
      <c r="G811" s="21">
        <f>(F811+Systeme!$C$20)/Systeme!$C$17</f>
        <v>0.98039212578910029</v>
      </c>
      <c r="I811" s="8">
        <f>('DGL 4'!$P$7/'DGL 4'!$B$26)*(1-EXP(-'DGL 4'!$B$26*D811)) + ('DGL 4'!$P$8/'DGL 4'!$B$27)*(1-EXP(-'DGL 4'!$B$27*D811))+ ('DGL 4'!$P$9/'DGL 4'!$B$28)*(1-EXP(-'DGL 4'!$B$28*D811))</f>
        <v>9.8039212502016522</v>
      </c>
      <c r="J811" s="21">
        <f>(I811+Systeme!$K$20)/Systeme!$K$17</f>
        <v>9.803921250201653E-3</v>
      </c>
      <c r="L811" s="8">
        <f t="shared" si="24"/>
        <v>9.8039376521806451E-8</v>
      </c>
      <c r="M811" s="21">
        <f>(L811+Systeme!$S$20)/Systeme!$S$17</f>
        <v>9.8039376521806449E-11</v>
      </c>
      <c r="O811" s="8">
        <f>('DGL 4'!$P$15/'DGL 4'!$B$26)*(1-EXP(-'DGL 4'!$B$26*D811)) + ('DGL 4'!$P$16/'DGL 4'!$B$27)*(1-EXP(-'DGL 4'!$B$27*D811))+ ('DGL 4'!$P$17/'DGL 4'!$B$28)*(1-EXP(-'DGL 4'!$B$28*D811))</f>
        <v>1.5757208799189461E-5</v>
      </c>
      <c r="P811" s="21">
        <f>(O811+Systeme!$AA$20)/Systeme!$AA$17</f>
        <v>1.5757208799189462E-16</v>
      </c>
    </row>
    <row r="812" spans="1:16" x14ac:dyDescent="0.25">
      <c r="A812" s="4">
        <f t="shared" si="25"/>
        <v>810</v>
      </c>
      <c r="D812" s="19">
        <f>A812*0.001 *Systeme!$G$4</f>
        <v>405</v>
      </c>
      <c r="F812" s="8">
        <f>('DGL 4'!$P$3/'DGL 4'!$B$26)*(1-EXP(-'DGL 4'!$B$26*D812)) + ('DGL 4'!$P$4/'DGL 4'!$B$27)*(1-EXP(-'DGL 4'!$B$27*D812))+ ('DGL 4'!$P$5/'DGL 4'!$B$28)*(1-EXP(-'DGL 4'!$B$28*D812))</f>
        <v>-9.803937124673439</v>
      </c>
      <c r="G812" s="21">
        <f>(F812+Systeme!$C$20)/Systeme!$C$17</f>
        <v>0.98039212575065315</v>
      </c>
      <c r="I812" s="8">
        <f>('DGL 4'!$P$7/'DGL 4'!$B$26)*(1-EXP(-'DGL 4'!$B$26*D812)) + ('DGL 4'!$P$8/'DGL 4'!$B$27)*(1-EXP(-'DGL 4'!$B$27*D812))+ ('DGL 4'!$P$9/'DGL 4'!$B$28)*(1-EXP(-'DGL 4'!$B$28*D812))</f>
        <v>9.8039212498171793</v>
      </c>
      <c r="J812" s="21">
        <f>(I812+Systeme!$K$20)/Systeme!$K$17</f>
        <v>9.8039212498171793E-3</v>
      </c>
      <c r="L812" s="8">
        <f t="shared" si="24"/>
        <v>9.8039377832081717E-8</v>
      </c>
      <c r="M812" s="21">
        <f>(L812+Systeme!$S$20)/Systeme!$S$17</f>
        <v>9.8039377832081723E-11</v>
      </c>
      <c r="O812" s="8">
        <f>('DGL 4'!$P$15/'DGL 4'!$B$26)*(1-EXP(-'DGL 4'!$B$26*D812)) + ('DGL 4'!$P$16/'DGL 4'!$B$27)*(1-EXP(-'DGL 4'!$B$27*D812))+ ('DGL 4'!$P$17/'DGL 4'!$B$28)*(1-EXP(-'DGL 4'!$B$28*D812))</f>
        <v>1.5776816881924516E-5</v>
      </c>
      <c r="P812" s="21">
        <f>(O812+Systeme!$AA$20)/Systeme!$AA$17</f>
        <v>1.5776816881924516E-16</v>
      </c>
    </row>
    <row r="813" spans="1:16" x14ac:dyDescent="0.25">
      <c r="A813" s="4">
        <f t="shared" si="25"/>
        <v>811</v>
      </c>
      <c r="D813" s="19">
        <f>A813*0.001 *Systeme!$G$4</f>
        <v>405.5</v>
      </c>
      <c r="F813" s="8">
        <f>('DGL 4'!$P$3/'DGL 4'!$B$26)*(1-EXP(-'DGL 4'!$B$26*D813)) + ('DGL 4'!$P$4/'DGL 4'!$B$27)*(1-EXP(-'DGL 4'!$B$27*D813))+ ('DGL 4'!$P$5/'DGL 4'!$B$28)*(1-EXP(-'DGL 4'!$B$28*D813))</f>
        <v>-9.8039371438970502</v>
      </c>
      <c r="G813" s="21">
        <f>(F813+Systeme!$C$20)/Systeme!$C$17</f>
        <v>0.98039212571220591</v>
      </c>
      <c r="I813" s="8">
        <f>('DGL 4'!$P$7/'DGL 4'!$B$26)*(1-EXP(-'DGL 4'!$B$26*D813)) + ('DGL 4'!$P$8/'DGL 4'!$B$27)*(1-EXP(-'DGL 4'!$B$27*D813))+ ('DGL 4'!$P$9/'DGL 4'!$B$28)*(1-EXP(-'DGL 4'!$B$28*D813))</f>
        <v>9.8039212494327064</v>
      </c>
      <c r="J813" s="21">
        <f>(I813+Systeme!$K$20)/Systeme!$K$17</f>
        <v>9.8039212494327056E-3</v>
      </c>
      <c r="L813" s="8">
        <f t="shared" si="24"/>
        <v>9.8039379142353595E-8</v>
      </c>
      <c r="M813" s="21">
        <f>(L813+Systeme!$S$20)/Systeme!$S$17</f>
        <v>9.8039379142353597E-11</v>
      </c>
      <c r="O813" s="8">
        <f>('DGL 4'!$P$15/'DGL 4'!$B$26)*(1-EXP(-'DGL 4'!$B$26*D813)) + ('DGL 4'!$P$16/'DGL 4'!$B$27)*(1-EXP(-'DGL 4'!$B$27*D813))+ ('DGL 4'!$P$17/'DGL 4'!$B$28)*(1-EXP(-'DGL 4'!$B$28*D813))</f>
        <v>1.5796424964659575E-5</v>
      </c>
      <c r="P813" s="21">
        <f>(O813+Systeme!$AA$20)/Systeme!$AA$17</f>
        <v>1.5796424964659574E-16</v>
      </c>
    </row>
    <row r="814" spans="1:16" x14ac:dyDescent="0.25">
      <c r="A814" s="4">
        <f t="shared" si="25"/>
        <v>812</v>
      </c>
      <c r="D814" s="19">
        <f>A814*0.001 *Systeme!$G$4</f>
        <v>406</v>
      </c>
      <c r="F814" s="8">
        <f>('DGL 4'!$P$3/'DGL 4'!$B$26)*(1-EXP(-'DGL 4'!$B$26*D814)) + ('DGL 4'!$P$4/'DGL 4'!$B$27)*(1-EXP(-'DGL 4'!$B$27*D814))+ ('DGL 4'!$P$5/'DGL 4'!$B$28)*(1-EXP(-'DGL 4'!$B$28*D814))</f>
        <v>-9.8039371631206595</v>
      </c>
      <c r="G814" s="21">
        <f>(F814+Systeme!$C$20)/Systeme!$C$17</f>
        <v>0.98039212567375866</v>
      </c>
      <c r="I814" s="8">
        <f>('DGL 4'!$P$7/'DGL 4'!$B$26)*(1-EXP(-'DGL 4'!$B$26*D814)) + ('DGL 4'!$P$8/'DGL 4'!$B$27)*(1-EXP(-'DGL 4'!$B$27*D814))+ ('DGL 4'!$P$9/'DGL 4'!$B$28)*(1-EXP(-'DGL 4'!$B$28*D814))</f>
        <v>9.8039212490482353</v>
      </c>
      <c r="J814" s="21">
        <f>(I814+Systeme!$K$20)/Systeme!$K$17</f>
        <v>9.8039212490482353E-3</v>
      </c>
      <c r="L814" s="8">
        <f t="shared" si="24"/>
        <v>9.8039376899911794E-8</v>
      </c>
      <c r="M814" s="21">
        <f>(L814+Systeme!$S$20)/Systeme!$S$17</f>
        <v>9.8039376899911793E-11</v>
      </c>
      <c r="O814" s="8">
        <f>('DGL 4'!$P$15/'DGL 4'!$B$26)*(1-EXP(-'DGL 4'!$B$26*D814)) + ('DGL 4'!$P$16/'DGL 4'!$B$27)*(1-EXP(-'DGL 4'!$B$27*D814))+ ('DGL 4'!$P$17/'DGL 4'!$B$28)*(1-EXP(-'DGL 4'!$B$28*D814))</f>
        <v>1.5816033047394633E-5</v>
      </c>
      <c r="P814" s="21">
        <f>(O814+Systeme!$AA$20)/Systeme!$AA$17</f>
        <v>1.5816033047394633E-16</v>
      </c>
    </row>
    <row r="815" spans="1:16" x14ac:dyDescent="0.25">
      <c r="A815" s="4">
        <f t="shared" si="25"/>
        <v>813</v>
      </c>
      <c r="D815" s="19">
        <f>A815*0.001 *Systeme!$G$4</f>
        <v>406.5</v>
      </c>
      <c r="F815" s="8">
        <f>('DGL 4'!$P$3/'DGL 4'!$B$26)*(1-EXP(-'DGL 4'!$B$26*D815)) + ('DGL 4'!$P$4/'DGL 4'!$B$27)*(1-EXP(-'DGL 4'!$B$27*D815))+ ('DGL 4'!$P$5/'DGL 4'!$B$28)*(1-EXP(-'DGL 4'!$B$28*D815))</f>
        <v>-9.8039371823442707</v>
      </c>
      <c r="G815" s="21">
        <f>(F815+Systeme!$C$20)/Systeme!$C$17</f>
        <v>0.98039212563531142</v>
      </c>
      <c r="I815" s="8">
        <f>('DGL 4'!$P$7/'DGL 4'!$B$26)*(1-EXP(-'DGL 4'!$B$26*D815)) + ('DGL 4'!$P$8/'DGL 4'!$B$27)*(1-EXP(-'DGL 4'!$B$27*D815))+ ('DGL 4'!$P$9/'DGL 4'!$B$28)*(1-EXP(-'DGL 4'!$B$28*D815))</f>
        <v>9.8039212486637624</v>
      </c>
      <c r="J815" s="21">
        <f>(I815+Systeme!$K$20)/Systeme!$K$17</f>
        <v>9.8039212486637616E-3</v>
      </c>
      <c r="L815" s="8">
        <f t="shared" si="24"/>
        <v>9.8039378210183672E-8</v>
      </c>
      <c r="M815" s="21">
        <f>(L815+Systeme!$S$20)/Systeme!$S$17</f>
        <v>9.8039378210183667E-11</v>
      </c>
      <c r="O815" s="8">
        <f>('DGL 4'!$P$15/'DGL 4'!$B$26)*(1-EXP(-'DGL 4'!$B$26*D815)) + ('DGL 4'!$P$16/'DGL 4'!$B$27)*(1-EXP(-'DGL 4'!$B$27*D815))+ ('DGL 4'!$P$17/'DGL 4'!$B$28)*(1-EXP(-'DGL 4'!$B$28*D815))</f>
        <v>1.5835641130129692E-5</v>
      </c>
      <c r="P815" s="21">
        <f>(O815+Systeme!$AA$20)/Systeme!$AA$17</f>
        <v>1.5835641130129692E-16</v>
      </c>
    </row>
    <row r="816" spans="1:16" x14ac:dyDescent="0.25">
      <c r="A816" s="4">
        <f t="shared" si="25"/>
        <v>814</v>
      </c>
      <c r="D816" s="19">
        <f>A816*0.001 *Systeme!$G$4</f>
        <v>407</v>
      </c>
      <c r="F816" s="8">
        <f>('DGL 4'!$P$3/'DGL 4'!$B$26)*(1-EXP(-'DGL 4'!$B$26*D816)) + ('DGL 4'!$P$4/'DGL 4'!$B$27)*(1-EXP(-'DGL 4'!$B$27*D816))+ ('DGL 4'!$P$5/'DGL 4'!$B$28)*(1-EXP(-'DGL 4'!$B$28*D816))</f>
        <v>-9.8039372015678818</v>
      </c>
      <c r="G816" s="21">
        <f>(F816+Systeme!$C$20)/Systeme!$C$17</f>
        <v>0.98039212559686428</v>
      </c>
      <c r="I816" s="8">
        <f>('DGL 4'!$P$7/'DGL 4'!$B$26)*(1-EXP(-'DGL 4'!$B$26*D816)) + ('DGL 4'!$P$8/'DGL 4'!$B$27)*(1-EXP(-'DGL 4'!$B$27*D816))+ ('DGL 4'!$P$9/'DGL 4'!$B$28)*(1-EXP(-'DGL 4'!$B$28*D816))</f>
        <v>9.8039212482792895</v>
      </c>
      <c r="J816" s="21">
        <f>(I816+Systeme!$K$20)/Systeme!$K$17</f>
        <v>9.8039212482792897E-3</v>
      </c>
      <c r="L816" s="8">
        <f t="shared" si="24"/>
        <v>9.803937952045555E-8</v>
      </c>
      <c r="M816" s="21">
        <f>(L816+Systeme!$S$20)/Systeme!$S$17</f>
        <v>9.8039379520455555E-11</v>
      </c>
      <c r="O816" s="8">
        <f>('DGL 4'!$P$15/'DGL 4'!$B$26)*(1-EXP(-'DGL 4'!$B$26*D816)) + ('DGL 4'!$P$16/'DGL 4'!$B$27)*(1-EXP(-'DGL 4'!$B$27*D816))+ ('DGL 4'!$P$17/'DGL 4'!$B$28)*(1-EXP(-'DGL 4'!$B$28*D816))</f>
        <v>1.5855249212864751E-5</v>
      </c>
      <c r="P816" s="21">
        <f>(O816+Systeme!$AA$20)/Systeme!$AA$17</f>
        <v>1.585524921286475E-16</v>
      </c>
    </row>
    <row r="817" spans="1:16" x14ac:dyDescent="0.25">
      <c r="A817" s="4">
        <f t="shared" si="25"/>
        <v>815</v>
      </c>
      <c r="D817" s="19">
        <f>A817*0.001 *Systeme!$G$4</f>
        <v>407.50000000000006</v>
      </c>
      <c r="F817" s="8">
        <f>('DGL 4'!$P$3/'DGL 4'!$B$26)*(1-EXP(-'DGL 4'!$B$26*D817)) + ('DGL 4'!$P$4/'DGL 4'!$B$27)*(1-EXP(-'DGL 4'!$B$27*D817))+ ('DGL 4'!$P$5/'DGL 4'!$B$28)*(1-EXP(-'DGL 4'!$B$28*D817))</f>
        <v>-9.803937220791493</v>
      </c>
      <c r="G817" s="21">
        <f>(F817+Systeme!$C$20)/Systeme!$C$17</f>
        <v>0.98039212555841693</v>
      </c>
      <c r="I817" s="8">
        <f>('DGL 4'!$P$7/'DGL 4'!$B$26)*(1-EXP(-'DGL 4'!$B$26*D817)) + ('DGL 4'!$P$8/'DGL 4'!$B$27)*(1-EXP(-'DGL 4'!$B$27*D817))+ ('DGL 4'!$P$9/'DGL 4'!$B$28)*(1-EXP(-'DGL 4'!$B$28*D817))</f>
        <v>9.8039212478948183</v>
      </c>
      <c r="J817" s="21">
        <f>(I817+Systeme!$K$20)/Systeme!$K$17</f>
        <v>9.8039212478948177E-3</v>
      </c>
      <c r="L817" s="8">
        <f t="shared" si="24"/>
        <v>9.8039379054370589E-8</v>
      </c>
      <c r="M817" s="21">
        <f>(L817+Systeme!$S$20)/Systeme!$S$17</f>
        <v>9.8039379054370583E-11</v>
      </c>
      <c r="O817" s="8">
        <f>('DGL 4'!$P$15/'DGL 4'!$B$26)*(1-EXP(-'DGL 4'!$B$26*D817)) + ('DGL 4'!$P$16/'DGL 4'!$B$27)*(1-EXP(-'DGL 4'!$B$27*D817))+ ('DGL 4'!$P$17/'DGL 4'!$B$28)*(1-EXP(-'DGL 4'!$B$28*D817))</f>
        <v>1.5874857295599809E-5</v>
      </c>
      <c r="P817" s="21">
        <f>(O817+Systeme!$AA$20)/Systeme!$AA$17</f>
        <v>1.5874857295599809E-16</v>
      </c>
    </row>
    <row r="818" spans="1:16" x14ac:dyDescent="0.25">
      <c r="A818" s="4">
        <f t="shared" si="25"/>
        <v>816</v>
      </c>
      <c r="D818" s="19">
        <f>A818*0.001 *Systeme!$G$4</f>
        <v>408.00000000000006</v>
      </c>
      <c r="F818" s="8">
        <f>('DGL 4'!$P$3/'DGL 4'!$B$26)*(1-EXP(-'DGL 4'!$B$26*D818)) + ('DGL 4'!$P$4/'DGL 4'!$B$27)*(1-EXP(-'DGL 4'!$B$27*D818))+ ('DGL 4'!$P$5/'DGL 4'!$B$28)*(1-EXP(-'DGL 4'!$B$28*D818))</f>
        <v>-9.8039372400151024</v>
      </c>
      <c r="G818" s="21">
        <f>(F818+Systeme!$C$20)/Systeme!$C$17</f>
        <v>0.98039212551996979</v>
      </c>
      <c r="I818" s="8">
        <f>('DGL 4'!$P$7/'DGL 4'!$B$26)*(1-EXP(-'DGL 4'!$B$26*D818)) + ('DGL 4'!$P$8/'DGL 4'!$B$27)*(1-EXP(-'DGL 4'!$B$27*D818))+ ('DGL 4'!$P$9/'DGL 4'!$B$28)*(1-EXP(-'DGL 4'!$B$28*D818))</f>
        <v>9.8039212475103454</v>
      </c>
      <c r="J818" s="21">
        <f>(I818+Systeme!$K$20)/Systeme!$K$17</f>
        <v>9.8039212475103457E-3</v>
      </c>
      <c r="L818" s="8">
        <f t="shared" si="24"/>
        <v>9.8039378588289015E-8</v>
      </c>
      <c r="M818" s="21">
        <f>(L818+Systeme!$S$20)/Systeme!$S$17</f>
        <v>9.8039378588289011E-11</v>
      </c>
      <c r="O818" s="8">
        <f>('DGL 4'!$P$15/'DGL 4'!$B$26)*(1-EXP(-'DGL 4'!$B$26*D818)) + ('DGL 4'!$P$16/'DGL 4'!$B$27)*(1-EXP(-'DGL 4'!$B$27*D818))+ ('DGL 4'!$P$17/'DGL 4'!$B$28)*(1-EXP(-'DGL 4'!$B$28*D818))</f>
        <v>1.5894465378334865E-5</v>
      </c>
      <c r="P818" s="21">
        <f>(O818+Systeme!$AA$20)/Systeme!$AA$17</f>
        <v>1.5894465378334865E-16</v>
      </c>
    </row>
    <row r="819" spans="1:16" x14ac:dyDescent="0.25">
      <c r="A819" s="4">
        <f t="shared" si="25"/>
        <v>817</v>
      </c>
      <c r="D819" s="19">
        <f>A819*0.001 *Systeme!$G$4</f>
        <v>408.50000000000006</v>
      </c>
      <c r="F819" s="8">
        <f>('DGL 4'!$P$3/'DGL 4'!$B$26)*(1-EXP(-'DGL 4'!$B$26*D819)) + ('DGL 4'!$P$4/'DGL 4'!$B$27)*(1-EXP(-'DGL 4'!$B$27*D819))+ ('DGL 4'!$P$5/'DGL 4'!$B$28)*(1-EXP(-'DGL 4'!$B$28*D819))</f>
        <v>-9.8039372592387135</v>
      </c>
      <c r="G819" s="21">
        <f>(F819+Systeme!$C$20)/Systeme!$C$17</f>
        <v>0.98039212548152266</v>
      </c>
      <c r="I819" s="8">
        <f>('DGL 4'!$P$7/'DGL 4'!$B$26)*(1-EXP(-'DGL 4'!$B$26*D819)) + ('DGL 4'!$P$8/'DGL 4'!$B$27)*(1-EXP(-'DGL 4'!$B$27*D819))+ ('DGL 4'!$P$9/'DGL 4'!$B$28)*(1-EXP(-'DGL 4'!$B$28*D819))</f>
        <v>9.8039212471258743</v>
      </c>
      <c r="J819" s="21">
        <f>(I819+Systeme!$K$20)/Systeme!$K$17</f>
        <v>9.8039212471258737E-3</v>
      </c>
      <c r="L819" s="8">
        <f t="shared" si="24"/>
        <v>9.8039378122204054E-8</v>
      </c>
      <c r="M819" s="21">
        <f>(L819+Systeme!$S$20)/Systeme!$S$17</f>
        <v>9.8039378122204052E-11</v>
      </c>
      <c r="O819" s="8">
        <f>('DGL 4'!$P$15/'DGL 4'!$B$26)*(1-EXP(-'DGL 4'!$B$26*D819)) + ('DGL 4'!$P$16/'DGL 4'!$B$27)*(1-EXP(-'DGL 4'!$B$27*D819))+ ('DGL 4'!$P$17/'DGL 4'!$B$28)*(1-EXP(-'DGL 4'!$B$28*D819))</f>
        <v>1.5914073461069923E-5</v>
      </c>
      <c r="P819" s="21">
        <f>(O819+Systeme!$AA$20)/Systeme!$AA$17</f>
        <v>1.5914073461069924E-16</v>
      </c>
    </row>
    <row r="820" spans="1:16" x14ac:dyDescent="0.25">
      <c r="A820" s="4">
        <f t="shared" si="25"/>
        <v>818</v>
      </c>
      <c r="D820" s="19">
        <f>A820*0.001 *Systeme!$G$4</f>
        <v>409.00000000000006</v>
      </c>
      <c r="F820" s="8">
        <f>('DGL 4'!$P$3/'DGL 4'!$B$26)*(1-EXP(-'DGL 4'!$B$26*D820)) + ('DGL 4'!$P$4/'DGL 4'!$B$27)*(1-EXP(-'DGL 4'!$B$27*D820))+ ('DGL 4'!$P$5/'DGL 4'!$B$28)*(1-EXP(-'DGL 4'!$B$28*D820))</f>
        <v>-9.8039372784623247</v>
      </c>
      <c r="G820" s="21">
        <f>(F820+Systeme!$C$20)/Systeme!$C$17</f>
        <v>0.9803921254430753</v>
      </c>
      <c r="I820" s="8">
        <f>('DGL 4'!$P$7/'DGL 4'!$B$26)*(1-EXP(-'DGL 4'!$B$26*D820)) + ('DGL 4'!$P$8/'DGL 4'!$B$27)*(1-EXP(-'DGL 4'!$B$27*D820))+ ('DGL 4'!$P$9/'DGL 4'!$B$28)*(1-EXP(-'DGL 4'!$B$28*D820))</f>
        <v>9.8039212467414014</v>
      </c>
      <c r="J820" s="21">
        <f>(I820+Systeme!$K$20)/Systeme!$K$17</f>
        <v>9.8039212467414018E-3</v>
      </c>
      <c r="L820" s="8">
        <f t="shared" si="24"/>
        <v>9.8039379432475932E-8</v>
      </c>
      <c r="M820" s="21">
        <f>(L820+Systeme!$S$20)/Systeme!$S$17</f>
        <v>9.8039379432475927E-11</v>
      </c>
      <c r="O820" s="8">
        <f>('DGL 4'!$P$15/'DGL 4'!$B$26)*(1-EXP(-'DGL 4'!$B$26*D820)) + ('DGL 4'!$P$16/'DGL 4'!$B$27)*(1-EXP(-'DGL 4'!$B$27*D820))+ ('DGL 4'!$P$17/'DGL 4'!$B$28)*(1-EXP(-'DGL 4'!$B$28*D820))</f>
        <v>1.5933681543804982E-5</v>
      </c>
      <c r="P820" s="21">
        <f>(O820+Systeme!$AA$20)/Systeme!$AA$17</f>
        <v>1.5933681543804982E-16</v>
      </c>
    </row>
    <row r="821" spans="1:16" x14ac:dyDescent="0.25">
      <c r="A821" s="4">
        <f t="shared" si="25"/>
        <v>819</v>
      </c>
      <c r="D821" s="19">
        <f>A821*0.001 *Systeme!$G$4</f>
        <v>409.50000000000006</v>
      </c>
      <c r="F821" s="8">
        <f>('DGL 4'!$P$3/'DGL 4'!$B$26)*(1-EXP(-'DGL 4'!$B$26*D821)) + ('DGL 4'!$P$4/'DGL 4'!$B$27)*(1-EXP(-'DGL 4'!$B$27*D821))+ ('DGL 4'!$P$5/'DGL 4'!$B$28)*(1-EXP(-'DGL 4'!$B$28*D821))</f>
        <v>-9.8039372976859358</v>
      </c>
      <c r="G821" s="21">
        <f>(F821+Systeme!$C$20)/Systeme!$C$17</f>
        <v>0.98039212540462817</v>
      </c>
      <c r="I821" s="8">
        <f>('DGL 4'!$P$7/'DGL 4'!$B$26)*(1-EXP(-'DGL 4'!$B$26*D821)) + ('DGL 4'!$P$8/'DGL 4'!$B$27)*(1-EXP(-'DGL 4'!$B$27*D821))+ ('DGL 4'!$P$9/'DGL 4'!$B$28)*(1-EXP(-'DGL 4'!$B$28*D821))</f>
        <v>9.8039212463569285</v>
      </c>
      <c r="J821" s="21">
        <f>(I821+Systeme!$K$20)/Systeme!$K$17</f>
        <v>9.8039212463569281E-3</v>
      </c>
      <c r="L821" s="8">
        <f t="shared" si="24"/>
        <v>9.803938074274781E-8</v>
      </c>
      <c r="M821" s="21">
        <f>(L821+Systeme!$S$20)/Systeme!$S$17</f>
        <v>9.8039380742747815E-11</v>
      </c>
      <c r="O821" s="8">
        <f>('DGL 4'!$P$15/'DGL 4'!$B$26)*(1-EXP(-'DGL 4'!$B$26*D821)) + ('DGL 4'!$P$16/'DGL 4'!$B$27)*(1-EXP(-'DGL 4'!$B$27*D821))+ ('DGL 4'!$P$17/'DGL 4'!$B$28)*(1-EXP(-'DGL 4'!$B$28*D821))</f>
        <v>1.5953289626540041E-5</v>
      </c>
      <c r="P821" s="21">
        <f>(O821+Systeme!$AA$20)/Systeme!$AA$17</f>
        <v>1.5953289626540041E-16</v>
      </c>
    </row>
    <row r="822" spans="1:16" x14ac:dyDescent="0.25">
      <c r="A822" s="4">
        <f t="shared" si="25"/>
        <v>820</v>
      </c>
      <c r="D822" s="19">
        <f>A822*0.001 *Systeme!$G$4</f>
        <v>410.00000000000006</v>
      </c>
      <c r="F822" s="8">
        <f>('DGL 4'!$P$3/'DGL 4'!$B$26)*(1-EXP(-'DGL 4'!$B$26*D822)) + ('DGL 4'!$P$4/'DGL 4'!$B$27)*(1-EXP(-'DGL 4'!$B$27*D822))+ ('DGL 4'!$P$5/'DGL 4'!$B$28)*(1-EXP(-'DGL 4'!$B$28*D822))</f>
        <v>-9.8039373169095452</v>
      </c>
      <c r="G822" s="21">
        <f>(F822+Systeme!$C$20)/Systeme!$C$17</f>
        <v>0.98039212536618092</v>
      </c>
      <c r="I822" s="8">
        <f>('DGL 4'!$P$7/'DGL 4'!$B$26)*(1-EXP(-'DGL 4'!$B$26*D822)) + ('DGL 4'!$P$8/'DGL 4'!$B$27)*(1-EXP(-'DGL 4'!$B$27*D822))+ ('DGL 4'!$P$9/'DGL 4'!$B$28)*(1-EXP(-'DGL 4'!$B$28*D822))</f>
        <v>9.8039212459724574</v>
      </c>
      <c r="J822" s="21">
        <f>(I822+Systeme!$K$20)/Systeme!$K$17</f>
        <v>9.8039212459724578E-3</v>
      </c>
      <c r="L822" s="8">
        <f t="shared" si="24"/>
        <v>9.8039378500306009E-8</v>
      </c>
      <c r="M822" s="21">
        <f>(L822+Systeme!$S$20)/Systeme!$S$17</f>
        <v>9.803937850030601E-11</v>
      </c>
      <c r="O822" s="8">
        <f>('DGL 4'!$P$15/'DGL 4'!$B$26)*(1-EXP(-'DGL 4'!$B$26*D822)) + ('DGL 4'!$P$16/'DGL 4'!$B$27)*(1-EXP(-'DGL 4'!$B$27*D822))+ ('DGL 4'!$P$17/'DGL 4'!$B$28)*(1-EXP(-'DGL 4'!$B$28*D822))</f>
        <v>1.5972897709275099E-5</v>
      </c>
      <c r="P822" s="21">
        <f>(O822+Systeme!$AA$20)/Systeme!$AA$17</f>
        <v>1.59728977092751E-16</v>
      </c>
    </row>
    <row r="823" spans="1:16" x14ac:dyDescent="0.25">
      <c r="A823" s="4">
        <f t="shared" si="25"/>
        <v>821</v>
      </c>
      <c r="D823" s="19">
        <f>A823*0.001 *Systeme!$G$4</f>
        <v>410.50000000000006</v>
      </c>
      <c r="F823" s="8">
        <f>('DGL 4'!$P$3/'DGL 4'!$B$26)*(1-EXP(-'DGL 4'!$B$26*D823)) + ('DGL 4'!$P$4/'DGL 4'!$B$27)*(1-EXP(-'DGL 4'!$B$27*D823))+ ('DGL 4'!$P$5/'DGL 4'!$B$28)*(1-EXP(-'DGL 4'!$B$28*D823))</f>
        <v>-9.8039373361331563</v>
      </c>
      <c r="G823" s="21">
        <f>(F823+Systeme!$C$20)/Systeme!$C$17</f>
        <v>0.98039212532773368</v>
      </c>
      <c r="I823" s="8">
        <f>('DGL 4'!$P$7/'DGL 4'!$B$26)*(1-EXP(-'DGL 4'!$B$26*D823)) + ('DGL 4'!$P$8/'DGL 4'!$B$27)*(1-EXP(-'DGL 4'!$B$27*D823))+ ('DGL 4'!$P$9/'DGL 4'!$B$28)*(1-EXP(-'DGL 4'!$B$28*D823))</f>
        <v>9.8039212455879845</v>
      </c>
      <c r="J823" s="21">
        <f>(I823+Systeme!$K$20)/Systeme!$K$17</f>
        <v>9.8039212455879841E-3</v>
      </c>
      <c r="L823" s="8">
        <f t="shared" si="24"/>
        <v>9.8039379810581275E-8</v>
      </c>
      <c r="M823" s="21">
        <f>(L823+Systeme!$S$20)/Systeme!$S$17</f>
        <v>9.8039379810581271E-11</v>
      </c>
      <c r="O823" s="8">
        <f>('DGL 4'!$P$15/'DGL 4'!$B$26)*(1-EXP(-'DGL 4'!$B$26*D823)) + ('DGL 4'!$P$16/'DGL 4'!$B$27)*(1-EXP(-'DGL 4'!$B$27*D823))+ ('DGL 4'!$P$17/'DGL 4'!$B$28)*(1-EXP(-'DGL 4'!$B$28*D823))</f>
        <v>1.5992505792010155E-5</v>
      </c>
      <c r="P823" s="21">
        <f>(O823+Systeme!$AA$20)/Systeme!$AA$17</f>
        <v>1.5992505792010156E-16</v>
      </c>
    </row>
    <row r="824" spans="1:16" x14ac:dyDescent="0.25">
      <c r="A824" s="4">
        <f t="shared" si="25"/>
        <v>822</v>
      </c>
      <c r="D824" s="19">
        <f>A824*0.001 *Systeme!$G$4</f>
        <v>411.00000000000006</v>
      </c>
      <c r="F824" s="8">
        <f>('DGL 4'!$P$3/'DGL 4'!$B$26)*(1-EXP(-'DGL 4'!$B$26*D824)) + ('DGL 4'!$P$4/'DGL 4'!$B$27)*(1-EXP(-'DGL 4'!$B$27*D824))+ ('DGL 4'!$P$5/'DGL 4'!$B$28)*(1-EXP(-'DGL 4'!$B$28*D824))</f>
        <v>-9.8039373553567675</v>
      </c>
      <c r="G824" s="21">
        <f>(F824+Systeme!$C$20)/Systeme!$C$17</f>
        <v>0.98039212528928643</v>
      </c>
      <c r="I824" s="8">
        <f>('DGL 4'!$P$7/'DGL 4'!$B$26)*(1-EXP(-'DGL 4'!$B$26*D824)) + ('DGL 4'!$P$8/'DGL 4'!$B$27)*(1-EXP(-'DGL 4'!$B$27*D824))+ ('DGL 4'!$P$9/'DGL 4'!$B$28)*(1-EXP(-'DGL 4'!$B$28*D824))</f>
        <v>9.8039212452035134</v>
      </c>
      <c r="J824" s="21">
        <f>(I824+Systeme!$K$20)/Systeme!$K$17</f>
        <v>9.8039212452035139E-3</v>
      </c>
      <c r="L824" s="8">
        <f t="shared" si="24"/>
        <v>9.8039379344496314E-8</v>
      </c>
      <c r="M824" s="21">
        <f>(L824+Systeme!$S$20)/Systeme!$S$17</f>
        <v>9.8039379344496312E-11</v>
      </c>
      <c r="O824" s="8">
        <f>('DGL 4'!$P$15/'DGL 4'!$B$26)*(1-EXP(-'DGL 4'!$B$26*D824)) + ('DGL 4'!$P$16/'DGL 4'!$B$27)*(1-EXP(-'DGL 4'!$B$27*D824))+ ('DGL 4'!$P$17/'DGL 4'!$B$28)*(1-EXP(-'DGL 4'!$B$28*D824))</f>
        <v>1.6012113874745213E-5</v>
      </c>
      <c r="P824" s="21">
        <f>(O824+Systeme!$AA$20)/Systeme!$AA$17</f>
        <v>1.6012113874745215E-16</v>
      </c>
    </row>
    <row r="825" spans="1:16" x14ac:dyDescent="0.25">
      <c r="A825" s="4">
        <f t="shared" si="25"/>
        <v>823</v>
      </c>
      <c r="D825" s="19">
        <f>A825*0.001 *Systeme!$G$4</f>
        <v>411.50000000000006</v>
      </c>
      <c r="F825" s="8">
        <f>('DGL 4'!$P$3/'DGL 4'!$B$26)*(1-EXP(-'DGL 4'!$B$26*D825)) + ('DGL 4'!$P$4/'DGL 4'!$B$27)*(1-EXP(-'DGL 4'!$B$27*D825))+ ('DGL 4'!$P$5/'DGL 4'!$B$28)*(1-EXP(-'DGL 4'!$B$28*D825))</f>
        <v>-9.8039373745803786</v>
      </c>
      <c r="G825" s="21">
        <f>(F825+Systeme!$C$20)/Systeme!$C$17</f>
        <v>0.9803921252508393</v>
      </c>
      <c r="I825" s="8">
        <f>('DGL 4'!$P$7/'DGL 4'!$B$26)*(1-EXP(-'DGL 4'!$B$26*D825)) + ('DGL 4'!$P$8/'DGL 4'!$B$27)*(1-EXP(-'DGL 4'!$B$27*D825))+ ('DGL 4'!$P$9/'DGL 4'!$B$28)*(1-EXP(-'DGL 4'!$B$28*D825))</f>
        <v>9.8039212448190405</v>
      </c>
      <c r="J825" s="21">
        <f>(I825+Systeme!$K$20)/Systeme!$K$17</f>
        <v>9.8039212448190402E-3</v>
      </c>
      <c r="L825" s="8">
        <f t="shared" si="24"/>
        <v>9.8039380654768192E-8</v>
      </c>
      <c r="M825" s="21">
        <f>(L825+Systeme!$S$20)/Systeme!$S$17</f>
        <v>9.8039380654768187E-11</v>
      </c>
      <c r="O825" s="8">
        <f>('DGL 4'!$P$15/'DGL 4'!$B$26)*(1-EXP(-'DGL 4'!$B$26*D825)) + ('DGL 4'!$P$16/'DGL 4'!$B$27)*(1-EXP(-'DGL 4'!$B$27*D825))+ ('DGL 4'!$P$17/'DGL 4'!$B$28)*(1-EXP(-'DGL 4'!$B$28*D825))</f>
        <v>1.6031721957480272E-5</v>
      </c>
      <c r="P825" s="21">
        <f>(O825+Systeme!$AA$20)/Systeme!$AA$17</f>
        <v>1.6031721957480273E-16</v>
      </c>
    </row>
    <row r="826" spans="1:16" x14ac:dyDescent="0.25">
      <c r="A826" s="4">
        <f t="shared" si="25"/>
        <v>824</v>
      </c>
      <c r="D826" s="19">
        <f>A826*0.001 *Systeme!$G$4</f>
        <v>412.00000000000006</v>
      </c>
      <c r="F826" s="8">
        <f>('DGL 4'!$P$3/'DGL 4'!$B$26)*(1-EXP(-'DGL 4'!$B$26*D826)) + ('DGL 4'!$P$4/'DGL 4'!$B$27)*(1-EXP(-'DGL 4'!$B$27*D826))+ ('DGL 4'!$P$5/'DGL 4'!$B$28)*(1-EXP(-'DGL 4'!$B$28*D826))</f>
        <v>-9.803937393803988</v>
      </c>
      <c r="G826" s="21">
        <f>(F826+Systeme!$C$20)/Systeme!$C$17</f>
        <v>0.98039212521239194</v>
      </c>
      <c r="I826" s="8">
        <f>('DGL 4'!$P$7/'DGL 4'!$B$26)*(1-EXP(-'DGL 4'!$B$26*D826)) + ('DGL 4'!$P$8/'DGL 4'!$B$27)*(1-EXP(-'DGL 4'!$B$27*D826))+ ('DGL 4'!$P$9/'DGL 4'!$B$28)*(1-EXP(-'DGL 4'!$B$28*D826))</f>
        <v>9.8039212444345676</v>
      </c>
      <c r="J826" s="21">
        <f>(I826+Systeme!$K$20)/Systeme!$K$17</f>
        <v>9.8039212444345682E-3</v>
      </c>
      <c r="L826" s="8">
        <f t="shared" si="24"/>
        <v>9.803938018868323E-8</v>
      </c>
      <c r="M826" s="21">
        <f>(L826+Systeme!$S$20)/Systeme!$S$17</f>
        <v>9.8039380188683228E-11</v>
      </c>
      <c r="O826" s="8">
        <f>('DGL 4'!$P$15/'DGL 4'!$B$26)*(1-EXP(-'DGL 4'!$B$26*D826)) + ('DGL 4'!$P$16/'DGL 4'!$B$27)*(1-EXP(-'DGL 4'!$B$27*D826))+ ('DGL 4'!$P$17/'DGL 4'!$B$28)*(1-EXP(-'DGL 4'!$B$28*D826))</f>
        <v>1.6051330040215331E-5</v>
      </c>
      <c r="P826" s="21">
        <f>(O826+Systeme!$AA$20)/Systeme!$AA$17</f>
        <v>1.6051330040215332E-16</v>
      </c>
    </row>
    <row r="827" spans="1:16" x14ac:dyDescent="0.25">
      <c r="A827" s="4">
        <f t="shared" si="25"/>
        <v>825</v>
      </c>
      <c r="D827" s="19">
        <f>A827*0.001 *Systeme!$G$4</f>
        <v>412.50000000000006</v>
      </c>
      <c r="F827" s="8">
        <f>('DGL 4'!$P$3/'DGL 4'!$B$26)*(1-EXP(-'DGL 4'!$B$26*D827)) + ('DGL 4'!$P$4/'DGL 4'!$B$27)*(1-EXP(-'DGL 4'!$B$27*D827))+ ('DGL 4'!$P$5/'DGL 4'!$B$28)*(1-EXP(-'DGL 4'!$B$28*D827))</f>
        <v>-9.8039374130275991</v>
      </c>
      <c r="G827" s="21">
        <f>(F827+Systeme!$C$20)/Systeme!$C$17</f>
        <v>0.98039212517394481</v>
      </c>
      <c r="I827" s="8">
        <f>('DGL 4'!$P$7/'DGL 4'!$B$26)*(1-EXP(-'DGL 4'!$B$26*D827)) + ('DGL 4'!$P$8/'DGL 4'!$B$27)*(1-EXP(-'DGL 4'!$B$27*D827))+ ('DGL 4'!$P$9/'DGL 4'!$B$28)*(1-EXP(-'DGL 4'!$B$28*D827))</f>
        <v>9.8039212440500965</v>
      </c>
      <c r="J827" s="21">
        <f>(I827+Systeme!$K$20)/Systeme!$K$17</f>
        <v>9.8039212440500963E-3</v>
      </c>
      <c r="L827" s="8">
        <f t="shared" si="24"/>
        <v>9.8039379722598269E-8</v>
      </c>
      <c r="M827" s="21">
        <f>(L827+Systeme!$S$20)/Systeme!$S$17</f>
        <v>9.8039379722598269E-11</v>
      </c>
      <c r="O827" s="8">
        <f>('DGL 4'!$P$15/'DGL 4'!$B$26)*(1-EXP(-'DGL 4'!$B$26*D827)) + ('DGL 4'!$P$16/'DGL 4'!$B$27)*(1-EXP(-'DGL 4'!$B$27*D827))+ ('DGL 4'!$P$17/'DGL 4'!$B$28)*(1-EXP(-'DGL 4'!$B$28*D827))</f>
        <v>1.6070938122950389E-5</v>
      </c>
      <c r="P827" s="21">
        <f>(O827+Systeme!$AA$20)/Systeme!$AA$17</f>
        <v>1.607093812295039E-16</v>
      </c>
    </row>
    <row r="828" spans="1:16" x14ac:dyDescent="0.25">
      <c r="A828" s="4">
        <f t="shared" si="25"/>
        <v>826</v>
      </c>
      <c r="D828" s="19">
        <f>A828*0.001 *Systeme!$G$4</f>
        <v>413.00000000000006</v>
      </c>
      <c r="F828" s="8">
        <f>('DGL 4'!$P$3/'DGL 4'!$B$26)*(1-EXP(-'DGL 4'!$B$26*D828)) + ('DGL 4'!$P$4/'DGL 4'!$B$27)*(1-EXP(-'DGL 4'!$B$27*D828))+ ('DGL 4'!$P$5/'DGL 4'!$B$28)*(1-EXP(-'DGL 4'!$B$28*D828))</f>
        <v>-9.8039374322512103</v>
      </c>
      <c r="G828" s="21">
        <f>(F828+Systeme!$C$20)/Systeme!$C$17</f>
        <v>0.98039212513549767</v>
      </c>
      <c r="I828" s="8">
        <f>('DGL 4'!$P$7/'DGL 4'!$B$26)*(1-EXP(-'DGL 4'!$B$26*D828)) + ('DGL 4'!$P$8/'DGL 4'!$B$27)*(1-EXP(-'DGL 4'!$B$27*D828))+ ('DGL 4'!$P$9/'DGL 4'!$B$28)*(1-EXP(-'DGL 4'!$B$28*D828))</f>
        <v>9.8039212436656236</v>
      </c>
      <c r="J828" s="21">
        <f>(I828+Systeme!$K$20)/Systeme!$K$17</f>
        <v>9.8039212436656243E-3</v>
      </c>
      <c r="L828" s="8">
        <f t="shared" si="24"/>
        <v>9.8039381032870147E-8</v>
      </c>
      <c r="M828" s="21">
        <f>(L828+Systeme!$S$20)/Systeme!$S$17</f>
        <v>9.8039381032870144E-11</v>
      </c>
      <c r="O828" s="8">
        <f>('DGL 4'!$P$15/'DGL 4'!$B$26)*(1-EXP(-'DGL 4'!$B$26*D828)) + ('DGL 4'!$P$16/'DGL 4'!$B$27)*(1-EXP(-'DGL 4'!$B$27*D828))+ ('DGL 4'!$P$17/'DGL 4'!$B$28)*(1-EXP(-'DGL 4'!$B$28*D828))</f>
        <v>1.6090546205685448E-5</v>
      </c>
      <c r="P828" s="21">
        <f>(O828+Systeme!$AA$20)/Systeme!$AA$17</f>
        <v>1.6090546205685449E-16</v>
      </c>
    </row>
    <row r="829" spans="1:16" x14ac:dyDescent="0.25">
      <c r="A829" s="4">
        <f t="shared" si="25"/>
        <v>827</v>
      </c>
      <c r="D829" s="19">
        <f>A829*0.001 *Systeme!$G$4</f>
        <v>413.50000000000006</v>
      </c>
      <c r="F829" s="8">
        <f>('DGL 4'!$P$3/'DGL 4'!$B$26)*(1-EXP(-'DGL 4'!$B$26*D829)) + ('DGL 4'!$P$4/'DGL 4'!$B$27)*(1-EXP(-'DGL 4'!$B$27*D829))+ ('DGL 4'!$P$5/'DGL 4'!$B$28)*(1-EXP(-'DGL 4'!$B$28*D829))</f>
        <v>-9.8039374514748214</v>
      </c>
      <c r="G829" s="21">
        <f>(F829+Systeme!$C$20)/Systeme!$C$17</f>
        <v>0.98039212509705032</v>
      </c>
      <c r="I829" s="8">
        <f>('DGL 4'!$P$7/'DGL 4'!$B$26)*(1-EXP(-'DGL 4'!$B$26*D829)) + ('DGL 4'!$P$8/'DGL 4'!$B$27)*(1-EXP(-'DGL 4'!$B$27*D829))+ ('DGL 4'!$P$9/'DGL 4'!$B$28)*(1-EXP(-'DGL 4'!$B$28*D829))</f>
        <v>9.8039212432811524</v>
      </c>
      <c r="J829" s="21">
        <f>(I829+Systeme!$K$20)/Systeme!$K$17</f>
        <v>9.8039212432811523E-3</v>
      </c>
      <c r="L829" s="8">
        <f t="shared" si="24"/>
        <v>9.8039380566788574E-8</v>
      </c>
      <c r="M829" s="21">
        <f>(L829+Systeme!$S$20)/Systeme!$S$17</f>
        <v>9.8039380566788572E-11</v>
      </c>
      <c r="O829" s="8">
        <f>('DGL 4'!$P$15/'DGL 4'!$B$26)*(1-EXP(-'DGL 4'!$B$26*D829)) + ('DGL 4'!$P$16/'DGL 4'!$B$27)*(1-EXP(-'DGL 4'!$B$27*D829))+ ('DGL 4'!$P$17/'DGL 4'!$B$28)*(1-EXP(-'DGL 4'!$B$28*D829))</f>
        <v>1.6110154288420503E-5</v>
      </c>
      <c r="P829" s="21">
        <f>(O829+Systeme!$AA$20)/Systeme!$AA$17</f>
        <v>1.6110154288420503E-16</v>
      </c>
    </row>
    <row r="830" spans="1:16" x14ac:dyDescent="0.25">
      <c r="A830" s="4">
        <f t="shared" si="25"/>
        <v>828</v>
      </c>
      <c r="D830" s="19">
        <f>A830*0.001 *Systeme!$G$4</f>
        <v>414.00000000000006</v>
      </c>
      <c r="F830" s="8">
        <f>('DGL 4'!$P$3/'DGL 4'!$B$26)*(1-EXP(-'DGL 4'!$B$26*D830)) + ('DGL 4'!$P$4/'DGL 4'!$B$27)*(1-EXP(-'DGL 4'!$B$27*D830))+ ('DGL 4'!$P$5/'DGL 4'!$B$28)*(1-EXP(-'DGL 4'!$B$28*D830))</f>
        <v>-9.8039374706984308</v>
      </c>
      <c r="G830" s="21">
        <f>(F830+Systeme!$C$20)/Systeme!$C$17</f>
        <v>0.98039212505860318</v>
      </c>
      <c r="I830" s="8">
        <f>('DGL 4'!$P$7/'DGL 4'!$B$26)*(1-EXP(-'DGL 4'!$B$26*D830)) + ('DGL 4'!$P$8/'DGL 4'!$B$27)*(1-EXP(-'DGL 4'!$B$27*D830))+ ('DGL 4'!$P$9/'DGL 4'!$B$28)*(1-EXP(-'DGL 4'!$B$28*D830))</f>
        <v>9.8039212428966795</v>
      </c>
      <c r="J830" s="21">
        <f>(I830+Systeme!$K$20)/Systeme!$K$17</f>
        <v>9.8039212428966804E-3</v>
      </c>
      <c r="L830" s="8">
        <f t="shared" si="24"/>
        <v>9.8039380100703612E-8</v>
      </c>
      <c r="M830" s="21">
        <f>(L830+Systeme!$S$20)/Systeme!$S$17</f>
        <v>9.8039380100703613E-11</v>
      </c>
      <c r="O830" s="8">
        <f>('DGL 4'!$P$15/'DGL 4'!$B$26)*(1-EXP(-'DGL 4'!$B$26*D830)) + ('DGL 4'!$P$16/'DGL 4'!$B$27)*(1-EXP(-'DGL 4'!$B$27*D830))+ ('DGL 4'!$P$17/'DGL 4'!$B$28)*(1-EXP(-'DGL 4'!$B$28*D830))</f>
        <v>1.6129762371155562E-5</v>
      </c>
      <c r="P830" s="21">
        <f>(O830+Systeme!$AA$20)/Systeme!$AA$17</f>
        <v>1.6129762371155562E-16</v>
      </c>
    </row>
    <row r="831" spans="1:16" x14ac:dyDescent="0.25">
      <c r="A831" s="4">
        <f t="shared" si="25"/>
        <v>829</v>
      </c>
      <c r="D831" s="19">
        <f>A831*0.001 *Systeme!$G$4</f>
        <v>414.50000000000006</v>
      </c>
      <c r="F831" s="8">
        <f>('DGL 4'!$P$3/'DGL 4'!$B$26)*(1-EXP(-'DGL 4'!$B$26*D831)) + ('DGL 4'!$P$4/'DGL 4'!$B$27)*(1-EXP(-'DGL 4'!$B$27*D831))+ ('DGL 4'!$P$5/'DGL 4'!$B$28)*(1-EXP(-'DGL 4'!$B$28*D831))</f>
        <v>-9.8039374899220419</v>
      </c>
      <c r="G831" s="21">
        <f>(F831+Systeme!$C$20)/Systeme!$C$17</f>
        <v>0.98039212502015594</v>
      </c>
      <c r="I831" s="8">
        <f>('DGL 4'!$P$7/'DGL 4'!$B$26)*(1-EXP(-'DGL 4'!$B$26*D831)) + ('DGL 4'!$P$8/'DGL 4'!$B$27)*(1-EXP(-'DGL 4'!$B$27*D831))+ ('DGL 4'!$P$9/'DGL 4'!$B$28)*(1-EXP(-'DGL 4'!$B$28*D831))</f>
        <v>9.8039212425122066</v>
      </c>
      <c r="J831" s="21">
        <f>(I831+Systeme!$K$20)/Systeme!$K$17</f>
        <v>9.8039212425122067E-3</v>
      </c>
      <c r="L831" s="8">
        <f t="shared" si="24"/>
        <v>9.803938141097549E-8</v>
      </c>
      <c r="M831" s="21">
        <f>(L831+Systeme!$S$20)/Systeme!$S$17</f>
        <v>9.8039381410975488E-11</v>
      </c>
      <c r="O831" s="8">
        <f>('DGL 4'!$P$15/'DGL 4'!$B$26)*(1-EXP(-'DGL 4'!$B$26*D831)) + ('DGL 4'!$P$16/'DGL 4'!$B$27)*(1-EXP(-'DGL 4'!$B$27*D831))+ ('DGL 4'!$P$17/'DGL 4'!$B$28)*(1-EXP(-'DGL 4'!$B$28*D831))</f>
        <v>1.6149370453890621E-5</v>
      </c>
      <c r="P831" s="21">
        <f>(O831+Systeme!$AA$20)/Systeme!$AA$17</f>
        <v>1.614937045389062E-16</v>
      </c>
    </row>
    <row r="832" spans="1:16" x14ac:dyDescent="0.25">
      <c r="A832" s="4">
        <f t="shared" si="25"/>
        <v>830</v>
      </c>
      <c r="D832" s="19">
        <f>A832*0.001 *Systeme!$G$4</f>
        <v>415.00000000000006</v>
      </c>
      <c r="F832" s="8">
        <f>('DGL 4'!$P$3/'DGL 4'!$B$26)*(1-EXP(-'DGL 4'!$B$26*D832)) + ('DGL 4'!$P$4/'DGL 4'!$B$27)*(1-EXP(-'DGL 4'!$B$27*D832))+ ('DGL 4'!$P$5/'DGL 4'!$B$28)*(1-EXP(-'DGL 4'!$B$28*D832))</f>
        <v>-9.8039375091456531</v>
      </c>
      <c r="G832" s="21">
        <f>(F832+Systeme!$C$20)/Systeme!$C$17</f>
        <v>0.98039212498170869</v>
      </c>
      <c r="I832" s="8">
        <f>('DGL 4'!$P$7/'DGL 4'!$B$26)*(1-EXP(-'DGL 4'!$B$26*D832)) + ('DGL 4'!$P$8/'DGL 4'!$B$27)*(1-EXP(-'DGL 4'!$B$27*D832))+ ('DGL 4'!$P$9/'DGL 4'!$B$28)*(1-EXP(-'DGL 4'!$B$28*D832))</f>
        <v>9.8039212421277355</v>
      </c>
      <c r="J832" s="21">
        <f>(I832+Systeme!$K$20)/Systeme!$K$17</f>
        <v>9.8039212421277347E-3</v>
      </c>
      <c r="L832" s="8">
        <f t="shared" si="24"/>
        <v>9.8039380944890529E-8</v>
      </c>
      <c r="M832" s="21">
        <f>(L832+Systeme!$S$20)/Systeme!$S$17</f>
        <v>9.8039380944890529E-11</v>
      </c>
      <c r="O832" s="8">
        <f>('DGL 4'!$P$15/'DGL 4'!$B$26)*(1-EXP(-'DGL 4'!$B$26*D832)) + ('DGL 4'!$P$16/'DGL 4'!$B$27)*(1-EXP(-'DGL 4'!$B$27*D832))+ ('DGL 4'!$P$17/'DGL 4'!$B$28)*(1-EXP(-'DGL 4'!$B$28*D832))</f>
        <v>1.6168978536625679E-5</v>
      </c>
      <c r="P832" s="21">
        <f>(O832+Systeme!$AA$20)/Systeme!$AA$17</f>
        <v>1.6168978536625679E-16</v>
      </c>
    </row>
    <row r="833" spans="1:16" x14ac:dyDescent="0.25">
      <c r="A833" s="4">
        <f t="shared" si="25"/>
        <v>831</v>
      </c>
      <c r="D833" s="19">
        <f>A833*0.001 *Systeme!$G$4</f>
        <v>415.50000000000006</v>
      </c>
      <c r="F833" s="8">
        <f>('DGL 4'!$P$3/'DGL 4'!$B$26)*(1-EXP(-'DGL 4'!$B$26*D833)) + ('DGL 4'!$P$4/'DGL 4'!$B$27)*(1-EXP(-'DGL 4'!$B$27*D833))+ ('DGL 4'!$P$5/'DGL 4'!$B$28)*(1-EXP(-'DGL 4'!$B$28*D833))</f>
        <v>-9.8039375283692642</v>
      </c>
      <c r="G833" s="21">
        <f>(F833+Systeme!$C$20)/Systeme!$C$17</f>
        <v>0.98039212494326144</v>
      </c>
      <c r="I833" s="8">
        <f>('DGL 4'!$P$7/'DGL 4'!$B$26)*(1-EXP(-'DGL 4'!$B$26*D833)) + ('DGL 4'!$P$8/'DGL 4'!$B$27)*(1-EXP(-'DGL 4'!$B$27*D833))+ ('DGL 4'!$P$9/'DGL 4'!$B$28)*(1-EXP(-'DGL 4'!$B$28*D833))</f>
        <v>9.8039212417432626</v>
      </c>
      <c r="J833" s="21">
        <f>(I833+Systeme!$K$20)/Systeme!$K$17</f>
        <v>9.8039212417432627E-3</v>
      </c>
      <c r="L833" s="8">
        <f t="shared" si="24"/>
        <v>9.8039382255162407E-8</v>
      </c>
      <c r="M833" s="21">
        <f>(L833+Systeme!$S$20)/Systeme!$S$17</f>
        <v>9.8039382255162404E-11</v>
      </c>
      <c r="O833" s="8">
        <f>('DGL 4'!$P$15/'DGL 4'!$B$26)*(1-EXP(-'DGL 4'!$B$26*D833)) + ('DGL 4'!$P$16/'DGL 4'!$B$27)*(1-EXP(-'DGL 4'!$B$27*D833))+ ('DGL 4'!$P$17/'DGL 4'!$B$28)*(1-EXP(-'DGL 4'!$B$28*D833))</f>
        <v>1.6188586619360738E-5</v>
      </c>
      <c r="P833" s="21">
        <f>(O833+Systeme!$AA$20)/Systeme!$AA$17</f>
        <v>1.6188586619360737E-16</v>
      </c>
    </row>
    <row r="834" spans="1:16" x14ac:dyDescent="0.25">
      <c r="A834" s="4">
        <f t="shared" si="25"/>
        <v>832</v>
      </c>
      <c r="D834" s="19">
        <f>A834*0.001 *Systeme!$G$4</f>
        <v>416.00000000000006</v>
      </c>
      <c r="F834" s="8">
        <f>('DGL 4'!$P$3/'DGL 4'!$B$26)*(1-EXP(-'DGL 4'!$B$26*D834)) + ('DGL 4'!$P$4/'DGL 4'!$B$27)*(1-EXP(-'DGL 4'!$B$27*D834))+ ('DGL 4'!$P$5/'DGL 4'!$B$28)*(1-EXP(-'DGL 4'!$B$28*D834))</f>
        <v>-9.8039375475928754</v>
      </c>
      <c r="G834" s="21">
        <f>(F834+Systeme!$C$20)/Systeme!$C$17</f>
        <v>0.98039212490481431</v>
      </c>
      <c r="I834" s="8">
        <f>('DGL 4'!$P$7/'DGL 4'!$B$26)*(1-EXP(-'DGL 4'!$B$26*D834)) + ('DGL 4'!$P$8/'DGL 4'!$B$27)*(1-EXP(-'DGL 4'!$B$27*D834))+ ('DGL 4'!$P$9/'DGL 4'!$B$28)*(1-EXP(-'DGL 4'!$B$28*D834))</f>
        <v>9.8039212413587897</v>
      </c>
      <c r="J834" s="21">
        <f>(I834+Systeme!$K$20)/Systeme!$K$17</f>
        <v>9.803921241358789E-3</v>
      </c>
      <c r="L834" s="8">
        <f t="shared" si="24"/>
        <v>9.8039383565437673E-8</v>
      </c>
      <c r="M834" s="21">
        <f>(L834+Systeme!$S$20)/Systeme!$S$17</f>
        <v>9.8039383565437678E-11</v>
      </c>
      <c r="O834" s="8">
        <f>('DGL 4'!$P$15/'DGL 4'!$B$26)*(1-EXP(-'DGL 4'!$B$26*D834)) + ('DGL 4'!$P$16/'DGL 4'!$B$27)*(1-EXP(-'DGL 4'!$B$27*D834))+ ('DGL 4'!$P$17/'DGL 4'!$B$28)*(1-EXP(-'DGL 4'!$B$28*D834))</f>
        <v>1.6208194702095793E-5</v>
      </c>
      <c r="P834" s="21">
        <f>(O834+Systeme!$AA$20)/Systeme!$AA$17</f>
        <v>1.6208194702095794E-16</v>
      </c>
    </row>
    <row r="835" spans="1:16" x14ac:dyDescent="0.25">
      <c r="A835" s="4">
        <f t="shared" si="25"/>
        <v>833</v>
      </c>
      <c r="D835" s="19">
        <f>A835*0.001 *Systeme!$G$4</f>
        <v>416.5</v>
      </c>
      <c r="F835" s="8">
        <f>('DGL 4'!$P$3/'DGL 4'!$B$26)*(1-EXP(-'DGL 4'!$B$26*D835)) + ('DGL 4'!$P$4/'DGL 4'!$B$27)*(1-EXP(-'DGL 4'!$B$27*D835))+ ('DGL 4'!$P$5/'DGL 4'!$B$28)*(1-EXP(-'DGL 4'!$B$28*D835))</f>
        <v>-9.8039375668164848</v>
      </c>
      <c r="G835" s="21">
        <f>(F835+Systeme!$C$20)/Systeme!$C$17</f>
        <v>0.98039212486636695</v>
      </c>
      <c r="I835" s="8">
        <f>('DGL 4'!$P$7/'DGL 4'!$B$26)*(1-EXP(-'DGL 4'!$B$26*D835)) + ('DGL 4'!$P$8/'DGL 4'!$B$27)*(1-EXP(-'DGL 4'!$B$27*D835))+ ('DGL 4'!$P$9/'DGL 4'!$B$28)*(1-EXP(-'DGL 4'!$B$28*D835))</f>
        <v>9.8039212409743186</v>
      </c>
      <c r="J835" s="21">
        <f>(I835+Systeme!$K$20)/Systeme!$K$17</f>
        <v>9.8039212409743188E-3</v>
      </c>
      <c r="L835" s="8">
        <f t="shared" si="24"/>
        <v>9.8039381322995872E-8</v>
      </c>
      <c r="M835" s="21">
        <f>(L835+Systeme!$S$20)/Systeme!$S$17</f>
        <v>9.8039381322995873E-11</v>
      </c>
      <c r="O835" s="8">
        <f>('DGL 4'!$P$15/'DGL 4'!$B$26)*(1-EXP(-'DGL 4'!$B$26*D835)) + ('DGL 4'!$P$16/'DGL 4'!$B$27)*(1-EXP(-'DGL 4'!$B$27*D835))+ ('DGL 4'!$P$17/'DGL 4'!$B$28)*(1-EXP(-'DGL 4'!$B$28*D835))</f>
        <v>1.6227802784830852E-5</v>
      </c>
      <c r="P835" s="21">
        <f>(O835+Systeme!$AA$20)/Systeme!$AA$17</f>
        <v>1.6227802784830852E-16</v>
      </c>
    </row>
    <row r="836" spans="1:16" x14ac:dyDescent="0.25">
      <c r="A836" s="4">
        <f t="shared" si="25"/>
        <v>834</v>
      </c>
      <c r="D836" s="19">
        <f>A836*0.001 *Systeme!$G$4</f>
        <v>417</v>
      </c>
      <c r="F836" s="8">
        <f>('DGL 4'!$P$3/'DGL 4'!$B$26)*(1-EXP(-'DGL 4'!$B$26*D836)) + ('DGL 4'!$P$4/'DGL 4'!$B$27)*(1-EXP(-'DGL 4'!$B$27*D836))+ ('DGL 4'!$P$5/'DGL 4'!$B$28)*(1-EXP(-'DGL 4'!$B$28*D836))</f>
        <v>-9.8039375860400959</v>
      </c>
      <c r="G836" s="21">
        <f>(F836+Systeme!$C$20)/Systeme!$C$17</f>
        <v>0.98039212482791982</v>
      </c>
      <c r="I836" s="8">
        <f>('DGL 4'!$P$7/'DGL 4'!$B$26)*(1-EXP(-'DGL 4'!$B$26*D836)) + ('DGL 4'!$P$8/'DGL 4'!$B$27)*(1-EXP(-'DGL 4'!$B$27*D836))+ ('DGL 4'!$P$9/'DGL 4'!$B$28)*(1-EXP(-'DGL 4'!$B$28*D836))</f>
        <v>9.8039212405898457</v>
      </c>
      <c r="J836" s="21">
        <f>(I836+Systeme!$K$20)/Systeme!$K$17</f>
        <v>9.8039212405898451E-3</v>
      </c>
      <c r="L836" s="8">
        <f t="shared" ref="L836:L899" si="26">-(F836+I836+O836)</f>
        <v>9.803938263326775E-8</v>
      </c>
      <c r="M836" s="21">
        <f>(L836+Systeme!$S$20)/Systeme!$S$17</f>
        <v>9.8039382633267747E-11</v>
      </c>
      <c r="O836" s="8">
        <f>('DGL 4'!$P$15/'DGL 4'!$B$26)*(1-EXP(-'DGL 4'!$B$26*D836)) + ('DGL 4'!$P$16/'DGL 4'!$B$27)*(1-EXP(-'DGL 4'!$B$27*D836))+ ('DGL 4'!$P$17/'DGL 4'!$B$28)*(1-EXP(-'DGL 4'!$B$28*D836))</f>
        <v>1.6247410867565911E-5</v>
      </c>
      <c r="P836" s="21">
        <f>(O836+Systeme!$AA$20)/Systeme!$AA$17</f>
        <v>1.6247410867565911E-16</v>
      </c>
    </row>
    <row r="837" spans="1:16" x14ac:dyDescent="0.25">
      <c r="A837" s="4">
        <f t="shared" ref="A837:A900" si="27">A836+1</f>
        <v>835</v>
      </c>
      <c r="D837" s="19">
        <f>A837*0.001 *Systeme!$G$4</f>
        <v>417.5</v>
      </c>
      <c r="F837" s="8">
        <f>('DGL 4'!$P$3/'DGL 4'!$B$26)*(1-EXP(-'DGL 4'!$B$26*D837)) + ('DGL 4'!$P$4/'DGL 4'!$B$27)*(1-EXP(-'DGL 4'!$B$27*D837))+ ('DGL 4'!$P$5/'DGL 4'!$B$28)*(1-EXP(-'DGL 4'!$B$28*D837))</f>
        <v>-9.8039376052637071</v>
      </c>
      <c r="G837" s="21">
        <f>(F837+Systeme!$C$20)/Systeme!$C$17</f>
        <v>0.98039212478947269</v>
      </c>
      <c r="I837" s="8">
        <f>('DGL 4'!$P$7/'DGL 4'!$B$26)*(1-EXP(-'DGL 4'!$B$26*D837)) + ('DGL 4'!$P$8/'DGL 4'!$B$27)*(1-EXP(-'DGL 4'!$B$27*D837))+ ('DGL 4'!$P$9/'DGL 4'!$B$28)*(1-EXP(-'DGL 4'!$B$28*D837))</f>
        <v>9.8039212402053746</v>
      </c>
      <c r="J837" s="21">
        <f>(I837+Systeme!$K$20)/Systeme!$K$17</f>
        <v>9.8039212402053749E-3</v>
      </c>
      <c r="L837" s="8">
        <f t="shared" si="26"/>
        <v>9.8039382167182788E-8</v>
      </c>
      <c r="M837" s="21">
        <f>(L837+Systeme!$S$20)/Systeme!$S$17</f>
        <v>9.8039382167182789E-11</v>
      </c>
      <c r="O837" s="8">
        <f>('DGL 4'!$P$15/'DGL 4'!$B$26)*(1-EXP(-'DGL 4'!$B$26*D837)) + ('DGL 4'!$P$16/'DGL 4'!$B$27)*(1-EXP(-'DGL 4'!$B$27*D837))+ ('DGL 4'!$P$17/'DGL 4'!$B$28)*(1-EXP(-'DGL 4'!$B$28*D837))</f>
        <v>1.6267018950300969E-5</v>
      </c>
      <c r="P837" s="21">
        <f>(O837+Systeme!$AA$20)/Systeme!$AA$17</f>
        <v>1.626701895030097E-16</v>
      </c>
    </row>
    <row r="838" spans="1:16" x14ac:dyDescent="0.25">
      <c r="A838" s="4">
        <f t="shared" si="27"/>
        <v>836</v>
      </c>
      <c r="D838" s="19">
        <f>A838*0.001 *Systeme!$G$4</f>
        <v>418</v>
      </c>
      <c r="F838" s="8">
        <f>('DGL 4'!$P$3/'DGL 4'!$B$26)*(1-EXP(-'DGL 4'!$B$26*D838)) + ('DGL 4'!$P$4/'DGL 4'!$B$27)*(1-EXP(-'DGL 4'!$B$27*D838))+ ('DGL 4'!$P$5/'DGL 4'!$B$28)*(1-EXP(-'DGL 4'!$B$28*D838))</f>
        <v>-9.8039376244873182</v>
      </c>
      <c r="G838" s="21">
        <f>(F838+Systeme!$C$20)/Systeme!$C$17</f>
        <v>0.98039212475102533</v>
      </c>
      <c r="I838" s="8">
        <f>('DGL 4'!$P$7/'DGL 4'!$B$26)*(1-EXP(-'DGL 4'!$B$26*D838)) + ('DGL 4'!$P$8/'DGL 4'!$B$27)*(1-EXP(-'DGL 4'!$B$27*D838))+ ('DGL 4'!$P$9/'DGL 4'!$B$28)*(1-EXP(-'DGL 4'!$B$28*D838))</f>
        <v>9.8039212398209017</v>
      </c>
      <c r="J838" s="21">
        <f>(I838+Systeme!$K$20)/Systeme!$K$17</f>
        <v>9.8039212398209011E-3</v>
      </c>
      <c r="L838" s="8">
        <f t="shared" si="26"/>
        <v>9.8039383477454666E-8</v>
      </c>
      <c r="M838" s="21">
        <f>(L838+Systeme!$S$20)/Systeme!$S$17</f>
        <v>9.8039383477454664E-11</v>
      </c>
      <c r="O838" s="8">
        <f>('DGL 4'!$P$15/'DGL 4'!$B$26)*(1-EXP(-'DGL 4'!$B$26*D838)) + ('DGL 4'!$P$16/'DGL 4'!$B$27)*(1-EXP(-'DGL 4'!$B$27*D838))+ ('DGL 4'!$P$17/'DGL 4'!$B$28)*(1-EXP(-'DGL 4'!$B$28*D838))</f>
        <v>1.6286627033036028E-5</v>
      </c>
      <c r="P838" s="21">
        <f>(O838+Systeme!$AA$20)/Systeme!$AA$17</f>
        <v>1.6286627033036028E-16</v>
      </c>
    </row>
    <row r="839" spans="1:16" x14ac:dyDescent="0.25">
      <c r="A839" s="4">
        <f t="shared" si="27"/>
        <v>837</v>
      </c>
      <c r="D839" s="19">
        <f>A839*0.001 *Systeme!$G$4</f>
        <v>418.5</v>
      </c>
      <c r="F839" s="8">
        <f>('DGL 4'!$P$3/'DGL 4'!$B$26)*(1-EXP(-'DGL 4'!$B$26*D839)) + ('DGL 4'!$P$4/'DGL 4'!$B$27)*(1-EXP(-'DGL 4'!$B$27*D839))+ ('DGL 4'!$P$5/'DGL 4'!$B$28)*(1-EXP(-'DGL 4'!$B$28*D839))</f>
        <v>-9.8039376437109276</v>
      </c>
      <c r="G839" s="21">
        <f>(F839+Systeme!$C$20)/Systeme!$C$17</f>
        <v>0.98039212471257819</v>
      </c>
      <c r="I839" s="8">
        <f>('DGL 4'!$P$7/'DGL 4'!$B$26)*(1-EXP(-'DGL 4'!$B$26*D839)) + ('DGL 4'!$P$8/'DGL 4'!$B$27)*(1-EXP(-'DGL 4'!$B$27*D839))+ ('DGL 4'!$P$9/'DGL 4'!$B$28)*(1-EXP(-'DGL 4'!$B$28*D839))</f>
        <v>9.8039212394364288</v>
      </c>
      <c r="J839" s="21">
        <f>(I839+Systeme!$K$20)/Systeme!$K$17</f>
        <v>9.8039212394364292E-3</v>
      </c>
      <c r="L839" s="8">
        <f t="shared" si="26"/>
        <v>9.8039383011369705E-8</v>
      </c>
      <c r="M839" s="21">
        <f>(L839+Systeme!$S$20)/Systeme!$S$17</f>
        <v>9.8039383011369705E-11</v>
      </c>
      <c r="O839" s="8">
        <f>('DGL 4'!$P$15/'DGL 4'!$B$26)*(1-EXP(-'DGL 4'!$B$26*D839)) + ('DGL 4'!$P$16/'DGL 4'!$B$27)*(1-EXP(-'DGL 4'!$B$27*D839))+ ('DGL 4'!$P$17/'DGL 4'!$B$28)*(1-EXP(-'DGL 4'!$B$28*D839))</f>
        <v>1.6306235115771087E-5</v>
      </c>
      <c r="P839" s="21">
        <f>(O839+Systeme!$AA$20)/Systeme!$AA$17</f>
        <v>1.6306235115771087E-16</v>
      </c>
    </row>
    <row r="840" spans="1:16" x14ac:dyDescent="0.25">
      <c r="A840" s="4">
        <f t="shared" si="27"/>
        <v>838</v>
      </c>
      <c r="D840" s="19">
        <f>A840*0.001 *Systeme!$G$4</f>
        <v>419</v>
      </c>
      <c r="F840" s="8">
        <f>('DGL 4'!$P$3/'DGL 4'!$B$26)*(1-EXP(-'DGL 4'!$B$26*D840)) + ('DGL 4'!$P$4/'DGL 4'!$B$27)*(1-EXP(-'DGL 4'!$B$27*D840))+ ('DGL 4'!$P$5/'DGL 4'!$B$28)*(1-EXP(-'DGL 4'!$B$28*D840))</f>
        <v>-9.8039376629345387</v>
      </c>
      <c r="G840" s="21">
        <f>(F840+Systeme!$C$20)/Systeme!$C$17</f>
        <v>0.98039212467413095</v>
      </c>
      <c r="I840" s="8">
        <f>('DGL 4'!$P$7/'DGL 4'!$B$26)*(1-EXP(-'DGL 4'!$B$26*D840)) + ('DGL 4'!$P$8/'DGL 4'!$B$27)*(1-EXP(-'DGL 4'!$B$27*D840))+ ('DGL 4'!$P$9/'DGL 4'!$B$28)*(1-EXP(-'DGL 4'!$B$28*D840))</f>
        <v>9.8039212390519577</v>
      </c>
      <c r="J840" s="21">
        <f>(I840+Systeme!$K$20)/Systeme!$K$17</f>
        <v>9.8039212390519572E-3</v>
      </c>
      <c r="L840" s="8">
        <f t="shared" si="26"/>
        <v>9.8039382545288132E-8</v>
      </c>
      <c r="M840" s="21">
        <f>(L840+Systeme!$S$20)/Systeme!$S$17</f>
        <v>9.8039382545288133E-11</v>
      </c>
      <c r="O840" s="8">
        <f>('DGL 4'!$P$15/'DGL 4'!$B$26)*(1-EXP(-'DGL 4'!$B$26*D840)) + ('DGL 4'!$P$16/'DGL 4'!$B$27)*(1-EXP(-'DGL 4'!$B$27*D840))+ ('DGL 4'!$P$17/'DGL 4'!$B$28)*(1-EXP(-'DGL 4'!$B$28*D840))</f>
        <v>1.6325843198506142E-5</v>
      </c>
      <c r="P840" s="21">
        <f>(O840+Systeme!$AA$20)/Systeme!$AA$17</f>
        <v>1.6325843198506143E-16</v>
      </c>
    </row>
    <row r="841" spans="1:16" x14ac:dyDescent="0.25">
      <c r="A841" s="4">
        <f t="shared" si="27"/>
        <v>839</v>
      </c>
      <c r="D841" s="19">
        <f>A841*0.001 *Systeme!$G$4</f>
        <v>419.5</v>
      </c>
      <c r="F841" s="8">
        <f>('DGL 4'!$P$3/'DGL 4'!$B$26)*(1-EXP(-'DGL 4'!$B$26*D841)) + ('DGL 4'!$P$4/'DGL 4'!$B$27)*(1-EXP(-'DGL 4'!$B$27*D841))+ ('DGL 4'!$P$5/'DGL 4'!$B$28)*(1-EXP(-'DGL 4'!$B$28*D841))</f>
        <v>-9.8039376821581499</v>
      </c>
      <c r="G841" s="21">
        <f>(F841+Systeme!$C$20)/Systeme!$C$17</f>
        <v>0.9803921246356837</v>
      </c>
      <c r="I841" s="8">
        <f>('DGL 4'!$P$7/'DGL 4'!$B$26)*(1-EXP(-'DGL 4'!$B$26*D841)) + ('DGL 4'!$P$8/'DGL 4'!$B$27)*(1-EXP(-'DGL 4'!$B$27*D841))+ ('DGL 4'!$P$9/'DGL 4'!$B$28)*(1-EXP(-'DGL 4'!$B$28*D841))</f>
        <v>9.8039212386674848</v>
      </c>
      <c r="J841" s="21">
        <f>(I841+Systeme!$K$20)/Systeme!$K$17</f>
        <v>9.8039212386674852E-3</v>
      </c>
      <c r="L841" s="8">
        <f t="shared" si="26"/>
        <v>9.803938385556001E-8</v>
      </c>
      <c r="M841" s="21">
        <f>(L841+Systeme!$S$20)/Systeme!$S$17</f>
        <v>9.8039383855560007E-11</v>
      </c>
      <c r="O841" s="8">
        <f>('DGL 4'!$P$15/'DGL 4'!$B$26)*(1-EXP(-'DGL 4'!$B$26*D841)) + ('DGL 4'!$P$16/'DGL 4'!$B$27)*(1-EXP(-'DGL 4'!$B$27*D841))+ ('DGL 4'!$P$17/'DGL 4'!$B$28)*(1-EXP(-'DGL 4'!$B$28*D841))</f>
        <v>1.63454512812412E-5</v>
      </c>
      <c r="P841" s="21">
        <f>(O841+Systeme!$AA$20)/Systeme!$AA$17</f>
        <v>1.6345451281241202E-16</v>
      </c>
    </row>
    <row r="842" spans="1:16" x14ac:dyDescent="0.25">
      <c r="A842" s="4">
        <f t="shared" si="27"/>
        <v>840</v>
      </c>
      <c r="D842" s="19">
        <f>A842*0.001 *Systeme!$G$4</f>
        <v>420</v>
      </c>
      <c r="F842" s="8">
        <f>('DGL 4'!$P$3/'DGL 4'!$B$26)*(1-EXP(-'DGL 4'!$B$26*D842)) + ('DGL 4'!$P$4/'DGL 4'!$B$27)*(1-EXP(-'DGL 4'!$B$27*D842))+ ('DGL 4'!$P$5/'DGL 4'!$B$28)*(1-EXP(-'DGL 4'!$B$28*D842))</f>
        <v>-9.803937701381761</v>
      </c>
      <c r="G842" s="21">
        <f>(F842+Systeme!$C$20)/Systeme!$C$17</f>
        <v>0.98039212459723646</v>
      </c>
      <c r="I842" s="8">
        <f>('DGL 4'!$P$7/'DGL 4'!$B$26)*(1-EXP(-'DGL 4'!$B$26*D842)) + ('DGL 4'!$P$8/'DGL 4'!$B$27)*(1-EXP(-'DGL 4'!$B$27*D842))+ ('DGL 4'!$P$9/'DGL 4'!$B$28)*(1-EXP(-'DGL 4'!$B$28*D842))</f>
        <v>9.8039212382830137</v>
      </c>
      <c r="J842" s="21">
        <f>(I842+Systeme!$K$20)/Systeme!$K$17</f>
        <v>9.8039212382830133E-3</v>
      </c>
      <c r="L842" s="8">
        <f t="shared" si="26"/>
        <v>9.8039383389475048E-8</v>
      </c>
      <c r="M842" s="21">
        <f>(L842+Systeme!$S$20)/Systeme!$S$17</f>
        <v>9.8039383389475049E-11</v>
      </c>
      <c r="O842" s="8">
        <f>('DGL 4'!$P$15/'DGL 4'!$B$26)*(1-EXP(-'DGL 4'!$B$26*D842)) + ('DGL 4'!$P$16/'DGL 4'!$B$27)*(1-EXP(-'DGL 4'!$B$27*D842))+ ('DGL 4'!$P$17/'DGL 4'!$B$28)*(1-EXP(-'DGL 4'!$B$28*D842))</f>
        <v>1.6365059363976259E-5</v>
      </c>
      <c r="P842" s="21">
        <f>(O842+Systeme!$AA$20)/Systeme!$AA$17</f>
        <v>1.636505936397626E-16</v>
      </c>
    </row>
    <row r="843" spans="1:16" x14ac:dyDescent="0.25">
      <c r="A843" s="4">
        <f t="shared" si="27"/>
        <v>841</v>
      </c>
      <c r="D843" s="19">
        <f>A843*0.001 *Systeme!$G$4</f>
        <v>420.5</v>
      </c>
      <c r="F843" s="8">
        <f>('DGL 4'!$P$3/'DGL 4'!$B$26)*(1-EXP(-'DGL 4'!$B$26*D843)) + ('DGL 4'!$P$4/'DGL 4'!$B$27)*(1-EXP(-'DGL 4'!$B$27*D843))+ ('DGL 4'!$P$5/'DGL 4'!$B$28)*(1-EXP(-'DGL 4'!$B$28*D843))</f>
        <v>-9.8039377206053704</v>
      </c>
      <c r="G843" s="21">
        <f>(F843+Systeme!$C$20)/Systeme!$C$17</f>
        <v>0.98039212455878932</v>
      </c>
      <c r="I843" s="8">
        <f>('DGL 4'!$P$7/'DGL 4'!$B$26)*(1-EXP(-'DGL 4'!$B$26*D843)) + ('DGL 4'!$P$8/'DGL 4'!$B$27)*(1-EXP(-'DGL 4'!$B$27*D843))+ ('DGL 4'!$P$9/'DGL 4'!$B$28)*(1-EXP(-'DGL 4'!$B$28*D843))</f>
        <v>9.8039212378985408</v>
      </c>
      <c r="J843" s="21">
        <f>(I843+Systeme!$K$20)/Systeme!$K$17</f>
        <v>9.8039212378985413E-3</v>
      </c>
      <c r="L843" s="8">
        <f t="shared" si="26"/>
        <v>9.8039382923390087E-8</v>
      </c>
      <c r="M843" s="21">
        <f>(L843+Systeme!$S$20)/Systeme!$S$17</f>
        <v>9.803938292339009E-11</v>
      </c>
      <c r="O843" s="8">
        <f>('DGL 4'!$P$15/'DGL 4'!$B$26)*(1-EXP(-'DGL 4'!$B$26*D843)) + ('DGL 4'!$P$16/'DGL 4'!$B$27)*(1-EXP(-'DGL 4'!$B$27*D843))+ ('DGL 4'!$P$17/'DGL 4'!$B$28)*(1-EXP(-'DGL 4'!$B$28*D843))</f>
        <v>1.6384667446711318E-5</v>
      </c>
      <c r="P843" s="21">
        <f>(O843+Systeme!$AA$20)/Systeme!$AA$17</f>
        <v>1.6384667446711319E-16</v>
      </c>
    </row>
    <row r="844" spans="1:16" x14ac:dyDescent="0.25">
      <c r="A844" s="4">
        <f t="shared" si="27"/>
        <v>842</v>
      </c>
      <c r="D844" s="19">
        <f>A844*0.001 *Systeme!$G$4</f>
        <v>421</v>
      </c>
      <c r="F844" s="8">
        <f>('DGL 4'!$P$3/'DGL 4'!$B$26)*(1-EXP(-'DGL 4'!$B$26*D844)) + ('DGL 4'!$P$4/'DGL 4'!$B$27)*(1-EXP(-'DGL 4'!$B$27*D844))+ ('DGL 4'!$P$5/'DGL 4'!$B$28)*(1-EXP(-'DGL 4'!$B$28*D844))</f>
        <v>-9.8039377398289815</v>
      </c>
      <c r="G844" s="21">
        <f>(F844+Systeme!$C$20)/Systeme!$C$17</f>
        <v>0.98039212452034197</v>
      </c>
      <c r="I844" s="8">
        <f>('DGL 4'!$P$7/'DGL 4'!$B$26)*(1-EXP(-'DGL 4'!$B$26*D844)) + ('DGL 4'!$P$8/'DGL 4'!$B$27)*(1-EXP(-'DGL 4'!$B$27*D844))+ ('DGL 4'!$P$9/'DGL 4'!$B$28)*(1-EXP(-'DGL 4'!$B$28*D844))</f>
        <v>9.8039212375140679</v>
      </c>
      <c r="J844" s="21">
        <f>(I844+Systeme!$K$20)/Systeme!$K$17</f>
        <v>9.8039212375140676E-3</v>
      </c>
      <c r="L844" s="8">
        <f t="shared" si="26"/>
        <v>9.8039384233661965E-8</v>
      </c>
      <c r="M844" s="21">
        <f>(L844+Systeme!$S$20)/Systeme!$S$17</f>
        <v>9.8039384233661965E-11</v>
      </c>
      <c r="O844" s="8">
        <f>('DGL 4'!$P$15/'DGL 4'!$B$26)*(1-EXP(-'DGL 4'!$B$26*D844)) + ('DGL 4'!$P$16/'DGL 4'!$B$27)*(1-EXP(-'DGL 4'!$B$27*D844))+ ('DGL 4'!$P$17/'DGL 4'!$B$28)*(1-EXP(-'DGL 4'!$B$28*D844))</f>
        <v>1.6404275529446376E-5</v>
      </c>
      <c r="P844" s="21">
        <f>(O844+Systeme!$AA$20)/Systeme!$AA$17</f>
        <v>1.6404275529446378E-16</v>
      </c>
    </row>
    <row r="845" spans="1:16" x14ac:dyDescent="0.25">
      <c r="A845" s="4">
        <f t="shared" si="27"/>
        <v>843</v>
      </c>
      <c r="D845" s="19">
        <f>A845*0.001 *Systeme!$G$4</f>
        <v>421.5</v>
      </c>
      <c r="F845" s="8">
        <f>('DGL 4'!$P$3/'DGL 4'!$B$26)*(1-EXP(-'DGL 4'!$B$26*D845)) + ('DGL 4'!$P$4/'DGL 4'!$B$27)*(1-EXP(-'DGL 4'!$B$27*D845))+ ('DGL 4'!$P$5/'DGL 4'!$B$28)*(1-EXP(-'DGL 4'!$B$28*D845))</f>
        <v>-9.8039377590525927</v>
      </c>
      <c r="G845" s="21">
        <f>(F845+Systeme!$C$20)/Systeme!$C$17</f>
        <v>0.98039212448189483</v>
      </c>
      <c r="I845" s="8">
        <f>('DGL 4'!$P$7/'DGL 4'!$B$26)*(1-EXP(-'DGL 4'!$B$26*D845)) + ('DGL 4'!$P$8/'DGL 4'!$B$27)*(1-EXP(-'DGL 4'!$B$27*D845))+ ('DGL 4'!$P$9/'DGL 4'!$B$28)*(1-EXP(-'DGL 4'!$B$28*D845))</f>
        <v>9.8039212371295967</v>
      </c>
      <c r="J845" s="21">
        <f>(I845+Systeme!$K$20)/Systeme!$K$17</f>
        <v>9.8039212371295974E-3</v>
      </c>
      <c r="L845" s="8">
        <f t="shared" si="26"/>
        <v>9.8039383767580392E-8</v>
      </c>
      <c r="M845" s="21">
        <f>(L845+Systeme!$S$20)/Systeme!$S$17</f>
        <v>9.8039383767580392E-11</v>
      </c>
      <c r="O845" s="8">
        <f>('DGL 4'!$P$15/'DGL 4'!$B$26)*(1-EXP(-'DGL 4'!$B$26*D845)) + ('DGL 4'!$P$16/'DGL 4'!$B$27)*(1-EXP(-'DGL 4'!$B$27*D845))+ ('DGL 4'!$P$17/'DGL 4'!$B$28)*(1-EXP(-'DGL 4'!$B$28*D845))</f>
        <v>1.6423883612181432E-5</v>
      </c>
      <c r="P845" s="21">
        <f>(O845+Systeme!$AA$20)/Systeme!$AA$17</f>
        <v>1.6423883612181431E-16</v>
      </c>
    </row>
    <row r="846" spans="1:16" x14ac:dyDescent="0.25">
      <c r="A846" s="4">
        <f t="shared" si="27"/>
        <v>844</v>
      </c>
      <c r="D846" s="19">
        <f>A846*0.001 *Systeme!$G$4</f>
        <v>422</v>
      </c>
      <c r="F846" s="8">
        <f>('DGL 4'!$P$3/'DGL 4'!$B$26)*(1-EXP(-'DGL 4'!$B$26*D846)) + ('DGL 4'!$P$4/'DGL 4'!$B$27)*(1-EXP(-'DGL 4'!$B$27*D846))+ ('DGL 4'!$P$5/'DGL 4'!$B$28)*(1-EXP(-'DGL 4'!$B$28*D846))</f>
        <v>-9.8039377782762038</v>
      </c>
      <c r="G846" s="21">
        <f>(F846+Systeme!$C$20)/Systeme!$C$17</f>
        <v>0.98039212444344759</v>
      </c>
      <c r="I846" s="8">
        <f>('DGL 4'!$P$7/'DGL 4'!$B$26)*(1-EXP(-'DGL 4'!$B$26*D846)) + ('DGL 4'!$P$8/'DGL 4'!$B$27)*(1-EXP(-'DGL 4'!$B$27*D846))+ ('DGL 4'!$P$9/'DGL 4'!$B$28)*(1-EXP(-'DGL 4'!$B$28*D846))</f>
        <v>9.8039212367451238</v>
      </c>
      <c r="J846" s="21">
        <f>(I846+Systeme!$K$20)/Systeme!$K$17</f>
        <v>9.8039212367451237E-3</v>
      </c>
      <c r="L846" s="8">
        <f t="shared" si="26"/>
        <v>9.8039385077852269E-8</v>
      </c>
      <c r="M846" s="21">
        <f>(L846+Systeme!$S$20)/Systeme!$S$17</f>
        <v>9.8039385077852267E-11</v>
      </c>
      <c r="O846" s="8">
        <f>('DGL 4'!$P$15/'DGL 4'!$B$26)*(1-EXP(-'DGL 4'!$B$26*D846)) + ('DGL 4'!$P$16/'DGL 4'!$B$27)*(1-EXP(-'DGL 4'!$B$27*D846))+ ('DGL 4'!$P$17/'DGL 4'!$B$28)*(1-EXP(-'DGL 4'!$B$28*D846))</f>
        <v>1.644349169491649E-5</v>
      </c>
      <c r="P846" s="21">
        <f>(O846+Systeme!$AA$20)/Systeme!$AA$17</f>
        <v>1.644349169491649E-16</v>
      </c>
    </row>
    <row r="847" spans="1:16" x14ac:dyDescent="0.25">
      <c r="A847" s="4">
        <f t="shared" si="27"/>
        <v>845</v>
      </c>
      <c r="D847" s="19">
        <f>A847*0.001 *Systeme!$G$4</f>
        <v>422.5</v>
      </c>
      <c r="F847" s="8">
        <f>('DGL 4'!$P$3/'DGL 4'!$B$26)*(1-EXP(-'DGL 4'!$B$26*D847)) + ('DGL 4'!$P$4/'DGL 4'!$B$27)*(1-EXP(-'DGL 4'!$B$27*D847))+ ('DGL 4'!$P$5/'DGL 4'!$B$28)*(1-EXP(-'DGL 4'!$B$28*D847))</f>
        <v>-9.8039377974998132</v>
      </c>
      <c r="G847" s="21">
        <f>(F847+Systeme!$C$20)/Systeme!$C$17</f>
        <v>0.98039212440500034</v>
      </c>
      <c r="I847" s="8">
        <f>('DGL 4'!$P$7/'DGL 4'!$B$26)*(1-EXP(-'DGL 4'!$B$26*D847)) + ('DGL 4'!$P$8/'DGL 4'!$B$27)*(1-EXP(-'DGL 4'!$B$27*D847))+ ('DGL 4'!$P$9/'DGL 4'!$B$28)*(1-EXP(-'DGL 4'!$B$28*D847))</f>
        <v>9.8039212363606509</v>
      </c>
      <c r="J847" s="21">
        <f>(I847+Systeme!$K$20)/Systeme!$K$17</f>
        <v>9.8039212363606517E-3</v>
      </c>
      <c r="L847" s="8">
        <f t="shared" si="26"/>
        <v>9.8039384611767308E-8</v>
      </c>
      <c r="M847" s="21">
        <f>(L847+Systeme!$S$20)/Systeme!$S$17</f>
        <v>9.8039384611767308E-11</v>
      </c>
      <c r="O847" s="8">
        <f>('DGL 4'!$P$15/'DGL 4'!$B$26)*(1-EXP(-'DGL 4'!$B$26*D847)) + ('DGL 4'!$P$16/'DGL 4'!$B$27)*(1-EXP(-'DGL 4'!$B$27*D847))+ ('DGL 4'!$P$17/'DGL 4'!$B$28)*(1-EXP(-'DGL 4'!$B$28*D847))</f>
        <v>1.6463099777651549E-5</v>
      </c>
      <c r="P847" s="21">
        <f>(O847+Systeme!$AA$20)/Systeme!$AA$17</f>
        <v>1.6463099777651549E-16</v>
      </c>
    </row>
    <row r="848" spans="1:16" x14ac:dyDescent="0.25">
      <c r="A848" s="4">
        <f t="shared" si="27"/>
        <v>846</v>
      </c>
      <c r="D848" s="19">
        <f>A848*0.001 *Systeme!$G$4</f>
        <v>423</v>
      </c>
      <c r="F848" s="8">
        <f>('DGL 4'!$P$3/'DGL 4'!$B$26)*(1-EXP(-'DGL 4'!$B$26*D848)) + ('DGL 4'!$P$4/'DGL 4'!$B$27)*(1-EXP(-'DGL 4'!$B$27*D848))+ ('DGL 4'!$P$5/'DGL 4'!$B$28)*(1-EXP(-'DGL 4'!$B$28*D848))</f>
        <v>-9.8039378167234243</v>
      </c>
      <c r="G848" s="21">
        <f>(F848+Systeme!$C$20)/Systeme!$C$17</f>
        <v>0.98039212436655321</v>
      </c>
      <c r="I848" s="8">
        <f>('DGL 4'!$P$7/'DGL 4'!$B$26)*(1-EXP(-'DGL 4'!$B$26*D848)) + ('DGL 4'!$P$8/'DGL 4'!$B$27)*(1-EXP(-'DGL 4'!$B$27*D848))+ ('DGL 4'!$P$9/'DGL 4'!$B$28)*(1-EXP(-'DGL 4'!$B$28*D848))</f>
        <v>9.8039212359761798</v>
      </c>
      <c r="J848" s="21">
        <f>(I848+Systeme!$K$20)/Systeme!$K$17</f>
        <v>9.8039212359761797E-3</v>
      </c>
      <c r="L848" s="8">
        <f t="shared" si="26"/>
        <v>9.8039384145682347E-8</v>
      </c>
      <c r="M848" s="21">
        <f>(L848+Systeme!$S$20)/Systeme!$S$17</f>
        <v>9.803938414568235E-11</v>
      </c>
      <c r="O848" s="8">
        <f>('DGL 4'!$P$15/'DGL 4'!$B$26)*(1-EXP(-'DGL 4'!$B$26*D848)) + ('DGL 4'!$P$16/'DGL 4'!$B$27)*(1-EXP(-'DGL 4'!$B$27*D848))+ ('DGL 4'!$P$17/'DGL 4'!$B$28)*(1-EXP(-'DGL 4'!$B$28*D848))</f>
        <v>1.6482707860386608E-5</v>
      </c>
      <c r="P848" s="21">
        <f>(O848+Systeme!$AA$20)/Systeme!$AA$17</f>
        <v>1.6482707860386607E-16</v>
      </c>
    </row>
    <row r="849" spans="1:16" x14ac:dyDescent="0.25">
      <c r="A849" s="4">
        <f t="shared" si="27"/>
        <v>847</v>
      </c>
      <c r="D849" s="19">
        <f>A849*0.001 *Systeme!$G$4</f>
        <v>423.5</v>
      </c>
      <c r="F849" s="8">
        <f>('DGL 4'!$P$3/'DGL 4'!$B$26)*(1-EXP(-'DGL 4'!$B$26*D849)) + ('DGL 4'!$P$4/'DGL 4'!$B$27)*(1-EXP(-'DGL 4'!$B$27*D849))+ ('DGL 4'!$P$5/'DGL 4'!$B$28)*(1-EXP(-'DGL 4'!$B$28*D849))</f>
        <v>-9.8039378359470355</v>
      </c>
      <c r="G849" s="21">
        <f>(F849+Systeme!$C$20)/Systeme!$C$17</f>
        <v>0.98039212432810596</v>
      </c>
      <c r="I849" s="8">
        <f>('DGL 4'!$P$7/'DGL 4'!$B$26)*(1-EXP(-'DGL 4'!$B$26*D849)) + ('DGL 4'!$P$8/'DGL 4'!$B$27)*(1-EXP(-'DGL 4'!$B$27*D849))+ ('DGL 4'!$P$9/'DGL 4'!$B$28)*(1-EXP(-'DGL 4'!$B$28*D849))</f>
        <v>9.8039212355917069</v>
      </c>
      <c r="J849" s="21">
        <f>(I849+Systeme!$K$20)/Systeme!$K$17</f>
        <v>9.8039212355917078E-3</v>
      </c>
      <c r="L849" s="8">
        <f t="shared" si="26"/>
        <v>9.8039385455954225E-8</v>
      </c>
      <c r="M849" s="21">
        <f>(L849+Systeme!$S$20)/Systeme!$S$17</f>
        <v>9.8039385455954224E-11</v>
      </c>
      <c r="O849" s="8">
        <f>('DGL 4'!$P$15/'DGL 4'!$B$26)*(1-EXP(-'DGL 4'!$B$26*D849)) + ('DGL 4'!$P$16/'DGL 4'!$B$27)*(1-EXP(-'DGL 4'!$B$27*D849))+ ('DGL 4'!$P$17/'DGL 4'!$B$28)*(1-EXP(-'DGL 4'!$B$28*D849))</f>
        <v>1.6502315943121666E-5</v>
      </c>
      <c r="P849" s="21">
        <f>(O849+Systeme!$AA$20)/Systeme!$AA$17</f>
        <v>1.6502315943121666E-16</v>
      </c>
    </row>
    <row r="850" spans="1:16" x14ac:dyDescent="0.25">
      <c r="A850" s="4">
        <f t="shared" si="27"/>
        <v>848</v>
      </c>
      <c r="D850" s="19">
        <f>A850*0.001 *Systeme!$G$4</f>
        <v>424</v>
      </c>
      <c r="F850" s="8">
        <f>('DGL 4'!$P$3/'DGL 4'!$B$26)*(1-EXP(-'DGL 4'!$B$26*D850)) + ('DGL 4'!$P$4/'DGL 4'!$B$27)*(1-EXP(-'DGL 4'!$B$27*D850))+ ('DGL 4'!$P$5/'DGL 4'!$B$28)*(1-EXP(-'DGL 4'!$B$28*D850))</f>
        <v>-9.8039378551706466</v>
      </c>
      <c r="G850" s="21">
        <f>(F850+Systeme!$C$20)/Systeme!$C$17</f>
        <v>0.98039212428965872</v>
      </c>
      <c r="I850" s="8">
        <f>('DGL 4'!$P$7/'DGL 4'!$B$26)*(1-EXP(-'DGL 4'!$B$26*D850)) + ('DGL 4'!$P$8/'DGL 4'!$B$27)*(1-EXP(-'DGL 4'!$B$27*D850))+ ('DGL 4'!$P$9/'DGL 4'!$B$28)*(1-EXP(-'DGL 4'!$B$28*D850))</f>
        <v>9.8039212352072358</v>
      </c>
      <c r="J850" s="21">
        <f>(I850+Systeme!$K$20)/Systeme!$K$17</f>
        <v>9.8039212352072358E-3</v>
      </c>
      <c r="L850" s="8">
        <f t="shared" si="26"/>
        <v>9.8039384989869263E-8</v>
      </c>
      <c r="M850" s="21">
        <f>(L850+Systeme!$S$20)/Systeme!$S$17</f>
        <v>9.8039384989869266E-11</v>
      </c>
      <c r="O850" s="8">
        <f>('DGL 4'!$P$15/'DGL 4'!$B$26)*(1-EXP(-'DGL 4'!$B$26*D850)) + ('DGL 4'!$P$16/'DGL 4'!$B$27)*(1-EXP(-'DGL 4'!$B$27*D850))+ ('DGL 4'!$P$17/'DGL 4'!$B$28)*(1-EXP(-'DGL 4'!$B$28*D850))</f>
        <v>1.6521924025856725E-5</v>
      </c>
      <c r="P850" s="21">
        <f>(O850+Systeme!$AA$20)/Systeme!$AA$17</f>
        <v>1.6521924025856725E-16</v>
      </c>
    </row>
    <row r="851" spans="1:16" x14ac:dyDescent="0.25">
      <c r="A851" s="4">
        <f t="shared" si="27"/>
        <v>849</v>
      </c>
      <c r="D851" s="19">
        <f>A851*0.001 *Systeme!$G$4</f>
        <v>424.5</v>
      </c>
      <c r="F851" s="8">
        <f>('DGL 4'!$P$3/'DGL 4'!$B$26)*(1-EXP(-'DGL 4'!$B$26*D851)) + ('DGL 4'!$P$4/'DGL 4'!$B$27)*(1-EXP(-'DGL 4'!$B$27*D851))+ ('DGL 4'!$P$5/'DGL 4'!$B$28)*(1-EXP(-'DGL 4'!$B$28*D851))</f>
        <v>-9.803937874394256</v>
      </c>
      <c r="G851" s="21">
        <f>(F851+Systeme!$C$20)/Systeme!$C$17</f>
        <v>0.98039212425121147</v>
      </c>
      <c r="I851" s="8">
        <f>('DGL 4'!$P$7/'DGL 4'!$B$26)*(1-EXP(-'DGL 4'!$B$26*D851)) + ('DGL 4'!$P$8/'DGL 4'!$B$27)*(1-EXP(-'DGL 4'!$B$27*D851))+ ('DGL 4'!$P$9/'DGL 4'!$B$28)*(1-EXP(-'DGL 4'!$B$28*D851))</f>
        <v>9.8039212348227629</v>
      </c>
      <c r="J851" s="21">
        <f>(I851+Systeme!$K$20)/Systeme!$K$17</f>
        <v>9.8039212348227621E-3</v>
      </c>
      <c r="L851" s="8">
        <f t="shared" si="26"/>
        <v>9.803938452378769E-8</v>
      </c>
      <c r="M851" s="21">
        <f>(L851+Systeme!$S$20)/Systeme!$S$17</f>
        <v>9.8039384523787693E-11</v>
      </c>
      <c r="O851" s="8">
        <f>('DGL 4'!$P$15/'DGL 4'!$B$26)*(1-EXP(-'DGL 4'!$B$26*D851)) + ('DGL 4'!$P$16/'DGL 4'!$B$27)*(1-EXP(-'DGL 4'!$B$27*D851))+ ('DGL 4'!$P$17/'DGL 4'!$B$28)*(1-EXP(-'DGL 4'!$B$28*D851))</f>
        <v>1.654153210859178E-5</v>
      </c>
      <c r="P851" s="21">
        <f>(O851+Systeme!$AA$20)/Systeme!$AA$17</f>
        <v>1.6541532108591781E-16</v>
      </c>
    </row>
    <row r="852" spans="1:16" x14ac:dyDescent="0.25">
      <c r="A852" s="4">
        <f t="shared" si="27"/>
        <v>850</v>
      </c>
      <c r="D852" s="19">
        <f>A852*0.001 *Systeme!$G$4</f>
        <v>425</v>
      </c>
      <c r="F852" s="8">
        <f>('DGL 4'!$P$3/'DGL 4'!$B$26)*(1-EXP(-'DGL 4'!$B$26*D852)) + ('DGL 4'!$P$4/'DGL 4'!$B$27)*(1-EXP(-'DGL 4'!$B$27*D852))+ ('DGL 4'!$P$5/'DGL 4'!$B$28)*(1-EXP(-'DGL 4'!$B$28*D852))</f>
        <v>-9.8039378936178672</v>
      </c>
      <c r="G852" s="21">
        <f>(F852+Systeme!$C$20)/Systeme!$C$17</f>
        <v>0.98039212421276434</v>
      </c>
      <c r="I852" s="8">
        <f>('DGL 4'!$P$7/'DGL 4'!$B$26)*(1-EXP(-'DGL 4'!$B$26*D852)) + ('DGL 4'!$P$8/'DGL 4'!$B$27)*(1-EXP(-'DGL 4'!$B$27*D852))+ ('DGL 4'!$P$9/'DGL 4'!$B$28)*(1-EXP(-'DGL 4'!$B$28*D852))</f>
        <v>9.80392123443829</v>
      </c>
      <c r="J852" s="21">
        <f>(I852+Systeme!$K$20)/Systeme!$K$17</f>
        <v>9.8039212344382901E-3</v>
      </c>
      <c r="L852" s="8">
        <f t="shared" si="26"/>
        <v>9.8039385834059568E-8</v>
      </c>
      <c r="M852" s="21">
        <f>(L852+Systeme!$S$20)/Systeme!$S$17</f>
        <v>9.8039385834059568E-11</v>
      </c>
      <c r="O852" s="8">
        <f>('DGL 4'!$P$15/'DGL 4'!$B$26)*(1-EXP(-'DGL 4'!$B$26*D852)) + ('DGL 4'!$P$16/'DGL 4'!$B$27)*(1-EXP(-'DGL 4'!$B$27*D852))+ ('DGL 4'!$P$17/'DGL 4'!$B$28)*(1-EXP(-'DGL 4'!$B$28*D852))</f>
        <v>1.6561140191326839E-5</v>
      </c>
      <c r="P852" s="21">
        <f>(O852+Systeme!$AA$20)/Systeme!$AA$17</f>
        <v>1.6561140191326839E-16</v>
      </c>
    </row>
    <row r="853" spans="1:16" x14ac:dyDescent="0.25">
      <c r="A853" s="4">
        <f t="shared" si="27"/>
        <v>851</v>
      </c>
      <c r="D853" s="19">
        <f>A853*0.001 *Systeme!$G$4</f>
        <v>425.5</v>
      </c>
      <c r="F853" s="8">
        <f>('DGL 4'!$P$3/'DGL 4'!$B$26)*(1-EXP(-'DGL 4'!$B$26*D853)) + ('DGL 4'!$P$4/'DGL 4'!$B$27)*(1-EXP(-'DGL 4'!$B$27*D853))+ ('DGL 4'!$P$5/'DGL 4'!$B$28)*(1-EXP(-'DGL 4'!$B$28*D853))</f>
        <v>-9.8039379128414783</v>
      </c>
      <c r="G853" s="21">
        <f>(F853+Systeme!$C$20)/Systeme!$C$17</f>
        <v>0.98039212417431698</v>
      </c>
      <c r="I853" s="8">
        <f>('DGL 4'!$P$7/'DGL 4'!$B$26)*(1-EXP(-'DGL 4'!$B$26*D853)) + ('DGL 4'!$P$8/'DGL 4'!$B$27)*(1-EXP(-'DGL 4'!$B$27*D853))+ ('DGL 4'!$P$9/'DGL 4'!$B$28)*(1-EXP(-'DGL 4'!$B$28*D853))</f>
        <v>9.8039212340538189</v>
      </c>
      <c r="J853" s="21">
        <f>(I853+Systeme!$K$20)/Systeme!$K$17</f>
        <v>9.8039212340538182E-3</v>
      </c>
      <c r="L853" s="8">
        <f t="shared" si="26"/>
        <v>9.8039385367974606E-8</v>
      </c>
      <c r="M853" s="21">
        <f>(L853+Systeme!$S$20)/Systeme!$S$17</f>
        <v>9.8039385367974609E-11</v>
      </c>
      <c r="O853" s="8">
        <f>('DGL 4'!$P$15/'DGL 4'!$B$26)*(1-EXP(-'DGL 4'!$B$26*D853)) + ('DGL 4'!$P$16/'DGL 4'!$B$27)*(1-EXP(-'DGL 4'!$B$27*D853))+ ('DGL 4'!$P$17/'DGL 4'!$B$28)*(1-EXP(-'DGL 4'!$B$28*D853))</f>
        <v>1.6580748274061898E-5</v>
      </c>
      <c r="P853" s="21">
        <f>(O853+Systeme!$AA$20)/Systeme!$AA$17</f>
        <v>1.6580748274061898E-16</v>
      </c>
    </row>
    <row r="854" spans="1:16" x14ac:dyDescent="0.25">
      <c r="A854" s="4">
        <f t="shared" si="27"/>
        <v>852</v>
      </c>
      <c r="D854" s="19">
        <f>A854*0.001 *Systeme!$G$4</f>
        <v>426</v>
      </c>
      <c r="F854" s="8">
        <f>('DGL 4'!$P$3/'DGL 4'!$B$26)*(1-EXP(-'DGL 4'!$B$26*D854)) + ('DGL 4'!$P$4/'DGL 4'!$B$27)*(1-EXP(-'DGL 4'!$B$27*D854))+ ('DGL 4'!$P$5/'DGL 4'!$B$28)*(1-EXP(-'DGL 4'!$B$28*D854))</f>
        <v>-9.8039379320650895</v>
      </c>
      <c r="G854" s="21">
        <f>(F854+Systeme!$C$20)/Systeme!$C$17</f>
        <v>0.98039212413586985</v>
      </c>
      <c r="I854" s="8">
        <f>('DGL 4'!$P$7/'DGL 4'!$B$26)*(1-EXP(-'DGL 4'!$B$26*D854)) + ('DGL 4'!$P$8/'DGL 4'!$B$27)*(1-EXP(-'DGL 4'!$B$27*D854))+ ('DGL 4'!$P$9/'DGL 4'!$B$28)*(1-EXP(-'DGL 4'!$B$28*D854))</f>
        <v>9.803921233669346</v>
      </c>
      <c r="J854" s="21">
        <f>(I854+Systeme!$K$20)/Systeme!$K$17</f>
        <v>9.8039212336693462E-3</v>
      </c>
      <c r="L854" s="8">
        <f t="shared" si="26"/>
        <v>9.8039386678246484E-8</v>
      </c>
      <c r="M854" s="21">
        <f>(L854+Systeme!$S$20)/Systeme!$S$17</f>
        <v>9.8039386678246484E-11</v>
      </c>
      <c r="O854" s="8">
        <f>('DGL 4'!$P$15/'DGL 4'!$B$26)*(1-EXP(-'DGL 4'!$B$26*D854)) + ('DGL 4'!$P$16/'DGL 4'!$B$27)*(1-EXP(-'DGL 4'!$B$27*D854))+ ('DGL 4'!$P$17/'DGL 4'!$B$28)*(1-EXP(-'DGL 4'!$B$28*D854))</f>
        <v>1.6600356356796956E-5</v>
      </c>
      <c r="P854" s="21">
        <f>(O854+Systeme!$AA$20)/Systeme!$AA$17</f>
        <v>1.6600356356796957E-16</v>
      </c>
    </row>
    <row r="855" spans="1:16" x14ac:dyDescent="0.25">
      <c r="A855" s="4">
        <f t="shared" si="27"/>
        <v>853</v>
      </c>
      <c r="D855" s="19">
        <f>A855*0.001 *Systeme!$G$4</f>
        <v>426.5</v>
      </c>
      <c r="F855" s="8">
        <f>('DGL 4'!$P$3/'DGL 4'!$B$26)*(1-EXP(-'DGL 4'!$B$26*D855)) + ('DGL 4'!$P$4/'DGL 4'!$B$27)*(1-EXP(-'DGL 4'!$B$27*D855))+ ('DGL 4'!$P$5/'DGL 4'!$B$28)*(1-EXP(-'DGL 4'!$B$28*D855))</f>
        <v>-9.8039379512886988</v>
      </c>
      <c r="G855" s="21">
        <f>(F855+Systeme!$C$20)/Systeme!$C$17</f>
        <v>0.9803921240974226</v>
      </c>
      <c r="I855" s="8">
        <f>('DGL 4'!$P$7/'DGL 4'!$B$26)*(1-EXP(-'DGL 4'!$B$26*D855)) + ('DGL 4'!$P$8/'DGL 4'!$B$27)*(1-EXP(-'DGL 4'!$B$27*D855))+ ('DGL 4'!$P$9/'DGL 4'!$B$28)*(1-EXP(-'DGL 4'!$B$28*D855))</f>
        <v>9.8039212332848749</v>
      </c>
      <c r="J855" s="21">
        <f>(I855+Systeme!$K$20)/Systeme!$K$17</f>
        <v>9.8039212332848742E-3</v>
      </c>
      <c r="L855" s="8">
        <f t="shared" si="26"/>
        <v>9.8039384435804684E-8</v>
      </c>
      <c r="M855" s="21">
        <f>(L855+Systeme!$S$20)/Systeme!$S$17</f>
        <v>9.8039384435804679E-11</v>
      </c>
      <c r="O855" s="8">
        <f>('DGL 4'!$P$15/'DGL 4'!$B$26)*(1-EXP(-'DGL 4'!$B$26*D855)) + ('DGL 4'!$P$16/'DGL 4'!$B$27)*(1-EXP(-'DGL 4'!$B$27*D855))+ ('DGL 4'!$P$17/'DGL 4'!$B$28)*(1-EXP(-'DGL 4'!$B$28*D855))</f>
        <v>1.6619964439532015E-5</v>
      </c>
      <c r="P855" s="21">
        <f>(O855+Systeme!$AA$20)/Systeme!$AA$17</f>
        <v>1.6619964439532015E-16</v>
      </c>
    </row>
    <row r="856" spans="1:16" x14ac:dyDescent="0.25">
      <c r="A856" s="4">
        <f t="shared" si="27"/>
        <v>854</v>
      </c>
      <c r="D856" s="19">
        <f>A856*0.001 *Systeme!$G$4</f>
        <v>427</v>
      </c>
      <c r="F856" s="8">
        <f>('DGL 4'!$P$3/'DGL 4'!$B$26)*(1-EXP(-'DGL 4'!$B$26*D856)) + ('DGL 4'!$P$4/'DGL 4'!$B$27)*(1-EXP(-'DGL 4'!$B$27*D856))+ ('DGL 4'!$P$5/'DGL 4'!$B$28)*(1-EXP(-'DGL 4'!$B$28*D856))</f>
        <v>-9.80393797051231</v>
      </c>
      <c r="G856" s="21">
        <f>(F856+Systeme!$C$20)/Systeme!$C$17</f>
        <v>0.98039212405897536</v>
      </c>
      <c r="I856" s="8">
        <f>('DGL 4'!$P$7/'DGL 4'!$B$26)*(1-EXP(-'DGL 4'!$B$26*D856)) + ('DGL 4'!$P$8/'DGL 4'!$B$27)*(1-EXP(-'DGL 4'!$B$27*D856))+ ('DGL 4'!$P$9/'DGL 4'!$B$28)*(1-EXP(-'DGL 4'!$B$28*D856))</f>
        <v>9.803921232900402</v>
      </c>
      <c r="J856" s="21">
        <f>(I856+Systeme!$K$20)/Systeme!$K$17</f>
        <v>9.8039212329004023E-3</v>
      </c>
      <c r="L856" s="8">
        <f t="shared" si="26"/>
        <v>9.803938574607995E-8</v>
      </c>
      <c r="M856" s="21">
        <f>(L856+Systeme!$S$20)/Systeme!$S$17</f>
        <v>9.8039385746079953E-11</v>
      </c>
      <c r="O856" s="8">
        <f>('DGL 4'!$P$15/'DGL 4'!$B$26)*(1-EXP(-'DGL 4'!$B$26*D856)) + ('DGL 4'!$P$16/'DGL 4'!$B$27)*(1-EXP(-'DGL 4'!$B$27*D856))+ ('DGL 4'!$P$17/'DGL 4'!$B$28)*(1-EXP(-'DGL 4'!$B$28*D856))</f>
        <v>1.663957252226707E-5</v>
      </c>
      <c r="P856" s="21">
        <f>(O856+Systeme!$AA$20)/Systeme!$AA$17</f>
        <v>1.6639572522267072E-16</v>
      </c>
    </row>
    <row r="857" spans="1:16" x14ac:dyDescent="0.25">
      <c r="A857" s="4">
        <f t="shared" si="27"/>
        <v>855</v>
      </c>
      <c r="D857" s="19">
        <f>A857*0.001 *Systeme!$G$4</f>
        <v>427.5</v>
      </c>
      <c r="F857" s="8">
        <f>('DGL 4'!$P$3/'DGL 4'!$B$26)*(1-EXP(-'DGL 4'!$B$26*D857)) + ('DGL 4'!$P$4/'DGL 4'!$B$27)*(1-EXP(-'DGL 4'!$B$27*D857))+ ('DGL 4'!$P$5/'DGL 4'!$B$28)*(1-EXP(-'DGL 4'!$B$28*D857))</f>
        <v>-9.8039379897359211</v>
      </c>
      <c r="G857" s="21">
        <f>(F857+Systeme!$C$20)/Systeme!$C$17</f>
        <v>0.98039212402052822</v>
      </c>
      <c r="I857" s="8">
        <f>('DGL 4'!$P$7/'DGL 4'!$B$26)*(1-EXP(-'DGL 4'!$B$26*D857)) + ('DGL 4'!$P$8/'DGL 4'!$B$27)*(1-EXP(-'DGL 4'!$B$27*D857))+ ('DGL 4'!$P$9/'DGL 4'!$B$28)*(1-EXP(-'DGL 4'!$B$28*D857))</f>
        <v>9.8039212325159291</v>
      </c>
      <c r="J857" s="21">
        <f>(I857+Systeme!$K$20)/Systeme!$K$17</f>
        <v>9.8039212325159285E-3</v>
      </c>
      <c r="L857" s="8">
        <f t="shared" si="26"/>
        <v>9.8039387056351828E-8</v>
      </c>
      <c r="M857" s="21">
        <f>(L857+Systeme!$S$20)/Systeme!$S$17</f>
        <v>9.8039387056351828E-11</v>
      </c>
      <c r="O857" s="8">
        <f>('DGL 4'!$P$15/'DGL 4'!$B$26)*(1-EXP(-'DGL 4'!$B$26*D857)) + ('DGL 4'!$P$16/'DGL 4'!$B$27)*(1-EXP(-'DGL 4'!$B$27*D857))+ ('DGL 4'!$P$17/'DGL 4'!$B$28)*(1-EXP(-'DGL 4'!$B$28*D857))</f>
        <v>1.6659180605002129E-5</v>
      </c>
      <c r="P857" s="21">
        <f>(O857+Systeme!$AA$20)/Systeme!$AA$17</f>
        <v>1.665918060500213E-16</v>
      </c>
    </row>
    <row r="858" spans="1:16" x14ac:dyDescent="0.25">
      <c r="A858" s="4">
        <f t="shared" si="27"/>
        <v>856</v>
      </c>
      <c r="D858" s="19">
        <f>A858*0.001 *Systeme!$G$4</f>
        <v>428</v>
      </c>
      <c r="F858" s="8">
        <f>('DGL 4'!$P$3/'DGL 4'!$B$26)*(1-EXP(-'DGL 4'!$B$26*D858)) + ('DGL 4'!$P$4/'DGL 4'!$B$27)*(1-EXP(-'DGL 4'!$B$27*D858))+ ('DGL 4'!$P$5/'DGL 4'!$B$28)*(1-EXP(-'DGL 4'!$B$28*D858))</f>
        <v>-9.8039380089595323</v>
      </c>
      <c r="G858" s="21">
        <f>(F858+Systeme!$C$20)/Systeme!$C$17</f>
        <v>0.98039212398208098</v>
      </c>
      <c r="I858" s="8">
        <f>('DGL 4'!$P$7/'DGL 4'!$B$26)*(1-EXP(-'DGL 4'!$B$26*D858)) + ('DGL 4'!$P$8/'DGL 4'!$B$27)*(1-EXP(-'DGL 4'!$B$27*D858))+ ('DGL 4'!$P$9/'DGL 4'!$B$28)*(1-EXP(-'DGL 4'!$B$28*D858))</f>
        <v>9.8039212321314579</v>
      </c>
      <c r="J858" s="21">
        <f>(I858+Systeme!$K$20)/Systeme!$K$17</f>
        <v>9.8039212321314583E-3</v>
      </c>
      <c r="L858" s="8">
        <f t="shared" si="26"/>
        <v>9.8039386590266866E-8</v>
      </c>
      <c r="M858" s="21">
        <f>(L858+Systeme!$S$20)/Systeme!$S$17</f>
        <v>9.8039386590266869E-11</v>
      </c>
      <c r="O858" s="8">
        <f>('DGL 4'!$P$15/'DGL 4'!$B$26)*(1-EXP(-'DGL 4'!$B$26*D858)) + ('DGL 4'!$P$16/'DGL 4'!$B$27)*(1-EXP(-'DGL 4'!$B$27*D858))+ ('DGL 4'!$P$17/'DGL 4'!$B$28)*(1-EXP(-'DGL 4'!$B$28*D858))</f>
        <v>1.6678788687737188E-5</v>
      </c>
      <c r="P858" s="21">
        <f>(O858+Systeme!$AA$20)/Systeme!$AA$17</f>
        <v>1.6678788687737189E-16</v>
      </c>
    </row>
    <row r="859" spans="1:16" x14ac:dyDescent="0.25">
      <c r="A859" s="4">
        <f t="shared" si="27"/>
        <v>857</v>
      </c>
      <c r="D859" s="19">
        <f>A859*0.001 *Systeme!$G$4</f>
        <v>428.5</v>
      </c>
      <c r="F859" s="8">
        <f>('DGL 4'!$P$3/'DGL 4'!$B$26)*(1-EXP(-'DGL 4'!$B$26*D859)) + ('DGL 4'!$P$4/'DGL 4'!$B$27)*(1-EXP(-'DGL 4'!$B$27*D859))+ ('DGL 4'!$P$5/'DGL 4'!$B$28)*(1-EXP(-'DGL 4'!$B$28*D859))</f>
        <v>-9.8039380281831416</v>
      </c>
      <c r="G859" s="21">
        <f>(F859+Systeme!$C$20)/Systeme!$C$17</f>
        <v>0.98039212394363373</v>
      </c>
      <c r="I859" s="8">
        <f>('DGL 4'!$P$7/'DGL 4'!$B$26)*(1-EXP(-'DGL 4'!$B$26*D859)) + ('DGL 4'!$P$8/'DGL 4'!$B$27)*(1-EXP(-'DGL 4'!$B$27*D859))+ ('DGL 4'!$P$9/'DGL 4'!$B$28)*(1-EXP(-'DGL 4'!$B$28*D859))</f>
        <v>9.803921231746985</v>
      </c>
      <c r="J859" s="21">
        <f>(I859+Systeme!$K$20)/Systeme!$K$17</f>
        <v>9.8039212317469846E-3</v>
      </c>
      <c r="L859" s="8">
        <f t="shared" si="26"/>
        <v>9.8039386124181905E-8</v>
      </c>
      <c r="M859" s="21">
        <f>(L859+Systeme!$S$20)/Systeme!$S$17</f>
        <v>9.803938612418191E-11</v>
      </c>
      <c r="O859" s="8">
        <f>('DGL 4'!$P$15/'DGL 4'!$B$26)*(1-EXP(-'DGL 4'!$B$26*D859)) + ('DGL 4'!$P$16/'DGL 4'!$B$27)*(1-EXP(-'DGL 4'!$B$27*D859))+ ('DGL 4'!$P$17/'DGL 4'!$B$28)*(1-EXP(-'DGL 4'!$B$28*D859))</f>
        <v>1.6698396770472246E-5</v>
      </c>
      <c r="P859" s="21">
        <f>(O859+Systeme!$AA$20)/Systeme!$AA$17</f>
        <v>1.6698396770472247E-16</v>
      </c>
    </row>
    <row r="860" spans="1:16" x14ac:dyDescent="0.25">
      <c r="A860" s="4">
        <f t="shared" si="27"/>
        <v>858</v>
      </c>
      <c r="D860" s="19">
        <f>A860*0.001 *Systeme!$G$4</f>
        <v>429</v>
      </c>
      <c r="F860" s="8">
        <f>('DGL 4'!$P$3/'DGL 4'!$B$26)*(1-EXP(-'DGL 4'!$B$26*D860)) + ('DGL 4'!$P$4/'DGL 4'!$B$27)*(1-EXP(-'DGL 4'!$B$27*D860))+ ('DGL 4'!$P$5/'DGL 4'!$B$28)*(1-EXP(-'DGL 4'!$B$28*D860))</f>
        <v>-9.8039380474067528</v>
      </c>
      <c r="G860" s="21">
        <f>(F860+Systeme!$C$20)/Systeme!$C$17</f>
        <v>0.98039212390518649</v>
      </c>
      <c r="I860" s="8">
        <f>('DGL 4'!$P$7/'DGL 4'!$B$26)*(1-EXP(-'DGL 4'!$B$26*D860)) + ('DGL 4'!$P$8/'DGL 4'!$B$27)*(1-EXP(-'DGL 4'!$B$27*D860))+ ('DGL 4'!$P$9/'DGL 4'!$B$28)*(1-EXP(-'DGL 4'!$B$28*D860))</f>
        <v>9.8039212313625121</v>
      </c>
      <c r="J860" s="21">
        <f>(I860+Systeme!$K$20)/Systeme!$K$17</f>
        <v>9.8039212313625126E-3</v>
      </c>
      <c r="L860" s="8">
        <f t="shared" si="26"/>
        <v>9.8039387434453783E-8</v>
      </c>
      <c r="M860" s="21">
        <f>(L860+Systeme!$S$20)/Systeme!$S$17</f>
        <v>9.8039387434453785E-11</v>
      </c>
      <c r="O860" s="8">
        <f>('DGL 4'!$P$15/'DGL 4'!$B$26)*(1-EXP(-'DGL 4'!$B$26*D860)) + ('DGL 4'!$P$16/'DGL 4'!$B$27)*(1-EXP(-'DGL 4'!$B$27*D860))+ ('DGL 4'!$P$17/'DGL 4'!$B$28)*(1-EXP(-'DGL 4'!$B$28*D860))</f>
        <v>1.6718004853207305E-5</v>
      </c>
      <c r="P860" s="21">
        <f>(O860+Systeme!$AA$20)/Systeme!$AA$17</f>
        <v>1.6718004853207306E-16</v>
      </c>
    </row>
    <row r="861" spans="1:16" x14ac:dyDescent="0.25">
      <c r="A861" s="4">
        <f t="shared" si="27"/>
        <v>859</v>
      </c>
      <c r="D861" s="19">
        <f>A861*0.001 *Systeme!$G$4</f>
        <v>429.5</v>
      </c>
      <c r="F861" s="8">
        <f>('DGL 4'!$P$3/'DGL 4'!$B$26)*(1-EXP(-'DGL 4'!$B$26*D861)) + ('DGL 4'!$P$4/'DGL 4'!$B$27)*(1-EXP(-'DGL 4'!$B$27*D861))+ ('DGL 4'!$P$5/'DGL 4'!$B$28)*(1-EXP(-'DGL 4'!$B$28*D861))</f>
        <v>-9.8039380666303639</v>
      </c>
      <c r="G861" s="21">
        <f>(F861+Systeme!$C$20)/Systeme!$C$17</f>
        <v>0.98039212386673935</v>
      </c>
      <c r="I861" s="8">
        <f>('DGL 4'!$P$7/'DGL 4'!$B$26)*(1-EXP(-'DGL 4'!$B$26*D861)) + ('DGL 4'!$P$8/'DGL 4'!$B$27)*(1-EXP(-'DGL 4'!$B$27*D861))+ ('DGL 4'!$P$9/'DGL 4'!$B$28)*(1-EXP(-'DGL 4'!$B$28*D861))</f>
        <v>9.803921230978041</v>
      </c>
      <c r="J861" s="21">
        <f>(I861+Systeme!$K$20)/Systeme!$K$17</f>
        <v>9.8039212309780407E-3</v>
      </c>
      <c r="L861" s="8">
        <f t="shared" si="26"/>
        <v>9.8039386968368821E-8</v>
      </c>
      <c r="M861" s="21">
        <f>(L861+Systeme!$S$20)/Systeme!$S$17</f>
        <v>9.8039386968368826E-11</v>
      </c>
      <c r="O861" s="8">
        <f>('DGL 4'!$P$15/'DGL 4'!$B$26)*(1-EXP(-'DGL 4'!$B$26*D861)) + ('DGL 4'!$P$16/'DGL 4'!$B$27)*(1-EXP(-'DGL 4'!$B$27*D861))+ ('DGL 4'!$P$17/'DGL 4'!$B$28)*(1-EXP(-'DGL 4'!$B$28*D861))</f>
        <v>1.6737612935942364E-5</v>
      </c>
      <c r="P861" s="21">
        <f>(O861+Systeme!$AA$20)/Systeme!$AA$17</f>
        <v>1.6737612935942365E-16</v>
      </c>
    </row>
    <row r="862" spans="1:16" x14ac:dyDescent="0.25">
      <c r="A862" s="4">
        <f t="shared" si="27"/>
        <v>860</v>
      </c>
      <c r="D862" s="19">
        <f>A862*0.001 *Systeme!$G$4</f>
        <v>430</v>
      </c>
      <c r="F862" s="8">
        <f>('DGL 4'!$P$3/'DGL 4'!$B$26)*(1-EXP(-'DGL 4'!$B$26*D862)) + ('DGL 4'!$P$4/'DGL 4'!$B$27)*(1-EXP(-'DGL 4'!$B$27*D862))+ ('DGL 4'!$P$5/'DGL 4'!$B$28)*(1-EXP(-'DGL 4'!$B$28*D862))</f>
        <v>-9.8039380858539751</v>
      </c>
      <c r="G862" s="21">
        <f>(F862+Systeme!$C$20)/Systeme!$C$17</f>
        <v>0.98039212382829199</v>
      </c>
      <c r="I862" s="8">
        <f>('DGL 4'!$P$7/'DGL 4'!$B$26)*(1-EXP(-'DGL 4'!$B$26*D862)) + ('DGL 4'!$P$8/'DGL 4'!$B$27)*(1-EXP(-'DGL 4'!$B$27*D862))+ ('DGL 4'!$P$9/'DGL 4'!$B$28)*(1-EXP(-'DGL 4'!$B$28*D862))</f>
        <v>9.8039212305935681</v>
      </c>
      <c r="J862" s="21">
        <f>(I862+Systeme!$K$20)/Systeme!$K$17</f>
        <v>9.8039212305935687E-3</v>
      </c>
      <c r="L862" s="8">
        <f t="shared" si="26"/>
        <v>9.8039388278644088E-8</v>
      </c>
      <c r="M862" s="21">
        <f>(L862+Systeme!$S$20)/Systeme!$S$17</f>
        <v>9.8039388278644087E-11</v>
      </c>
      <c r="O862" s="8">
        <f>('DGL 4'!$P$15/'DGL 4'!$B$26)*(1-EXP(-'DGL 4'!$B$26*D862)) + ('DGL 4'!$P$16/'DGL 4'!$B$27)*(1-EXP(-'DGL 4'!$B$27*D862))+ ('DGL 4'!$P$17/'DGL 4'!$B$28)*(1-EXP(-'DGL 4'!$B$28*D862))</f>
        <v>1.6757221018677419E-5</v>
      </c>
      <c r="P862" s="21">
        <f>(O862+Systeme!$AA$20)/Systeme!$AA$17</f>
        <v>1.6757221018677418E-16</v>
      </c>
    </row>
    <row r="863" spans="1:16" x14ac:dyDescent="0.25">
      <c r="A863" s="4">
        <f t="shared" si="27"/>
        <v>861</v>
      </c>
      <c r="D863" s="19">
        <f>A863*0.001 *Systeme!$G$4</f>
        <v>430.5</v>
      </c>
      <c r="F863" s="8">
        <f>('DGL 4'!$P$3/'DGL 4'!$B$26)*(1-EXP(-'DGL 4'!$B$26*D863)) + ('DGL 4'!$P$4/'DGL 4'!$B$27)*(1-EXP(-'DGL 4'!$B$27*D863))+ ('DGL 4'!$P$5/'DGL 4'!$B$28)*(1-EXP(-'DGL 4'!$B$28*D863))</f>
        <v>-9.8039381050775845</v>
      </c>
      <c r="G863" s="21">
        <f>(F863+Systeme!$C$20)/Systeme!$C$17</f>
        <v>0.98039212378984486</v>
      </c>
      <c r="I863" s="8">
        <f>('DGL 4'!$P$7/'DGL 4'!$B$26)*(1-EXP(-'DGL 4'!$B$26*D863)) + ('DGL 4'!$P$8/'DGL 4'!$B$27)*(1-EXP(-'DGL 4'!$B$27*D863))+ ('DGL 4'!$P$9/'DGL 4'!$B$28)*(1-EXP(-'DGL 4'!$B$28*D863))</f>
        <v>9.803921230209097</v>
      </c>
      <c r="J863" s="21">
        <f>(I863+Systeme!$K$20)/Systeme!$K$17</f>
        <v>9.8039212302090967E-3</v>
      </c>
      <c r="L863" s="8">
        <f t="shared" si="26"/>
        <v>9.8039386036202287E-8</v>
      </c>
      <c r="M863" s="21">
        <f>(L863+Systeme!$S$20)/Systeme!$S$17</f>
        <v>9.8039386036202283E-11</v>
      </c>
      <c r="O863" s="8">
        <f>('DGL 4'!$P$15/'DGL 4'!$B$26)*(1-EXP(-'DGL 4'!$B$26*D863)) + ('DGL 4'!$P$16/'DGL 4'!$B$27)*(1-EXP(-'DGL 4'!$B$27*D863))+ ('DGL 4'!$P$17/'DGL 4'!$B$28)*(1-EXP(-'DGL 4'!$B$28*D863))</f>
        <v>1.6776829101412478E-5</v>
      </c>
      <c r="P863" s="21">
        <f>(O863+Systeme!$AA$20)/Systeme!$AA$17</f>
        <v>1.6776829101412477E-16</v>
      </c>
    </row>
    <row r="864" spans="1:16" x14ac:dyDescent="0.25">
      <c r="A864" s="4">
        <f t="shared" si="27"/>
        <v>862</v>
      </c>
      <c r="D864" s="19">
        <f>A864*0.001 *Systeme!$G$4</f>
        <v>431</v>
      </c>
      <c r="F864" s="8">
        <f>('DGL 4'!$P$3/'DGL 4'!$B$26)*(1-EXP(-'DGL 4'!$B$26*D864)) + ('DGL 4'!$P$4/'DGL 4'!$B$27)*(1-EXP(-'DGL 4'!$B$27*D864))+ ('DGL 4'!$P$5/'DGL 4'!$B$28)*(1-EXP(-'DGL 4'!$B$28*D864))</f>
        <v>-9.8039381243011956</v>
      </c>
      <c r="G864" s="21">
        <f>(F864+Systeme!$C$20)/Systeme!$C$17</f>
        <v>0.98039212375139762</v>
      </c>
      <c r="I864" s="8">
        <f>('DGL 4'!$P$7/'DGL 4'!$B$26)*(1-EXP(-'DGL 4'!$B$26*D864)) + ('DGL 4'!$P$8/'DGL 4'!$B$27)*(1-EXP(-'DGL 4'!$B$27*D864))+ ('DGL 4'!$P$9/'DGL 4'!$B$28)*(1-EXP(-'DGL 4'!$B$28*D864))</f>
        <v>9.8039212298246241</v>
      </c>
      <c r="J864" s="21">
        <f>(I864+Systeme!$K$20)/Systeme!$K$17</f>
        <v>9.8039212298246248E-3</v>
      </c>
      <c r="L864" s="8">
        <f t="shared" si="26"/>
        <v>9.8039387346474165E-8</v>
      </c>
      <c r="M864" s="21">
        <f>(L864+Systeme!$S$20)/Systeme!$S$17</f>
        <v>9.803938734647417E-11</v>
      </c>
      <c r="O864" s="8">
        <f>('DGL 4'!$P$15/'DGL 4'!$B$26)*(1-EXP(-'DGL 4'!$B$26*D864)) + ('DGL 4'!$P$16/'DGL 4'!$B$27)*(1-EXP(-'DGL 4'!$B$27*D864))+ ('DGL 4'!$P$17/'DGL 4'!$B$28)*(1-EXP(-'DGL 4'!$B$28*D864))</f>
        <v>1.6796437184147536E-5</v>
      </c>
      <c r="P864" s="21">
        <f>(O864+Systeme!$AA$20)/Systeme!$AA$17</f>
        <v>1.6796437184147536E-16</v>
      </c>
    </row>
    <row r="865" spans="1:16" x14ac:dyDescent="0.25">
      <c r="A865" s="4">
        <f t="shared" si="27"/>
        <v>863</v>
      </c>
      <c r="D865" s="19">
        <f>A865*0.001 *Systeme!$G$4</f>
        <v>431.5</v>
      </c>
      <c r="F865" s="8">
        <f>('DGL 4'!$P$3/'DGL 4'!$B$26)*(1-EXP(-'DGL 4'!$B$26*D865)) + ('DGL 4'!$P$4/'DGL 4'!$B$27)*(1-EXP(-'DGL 4'!$B$27*D865))+ ('DGL 4'!$P$5/'DGL 4'!$B$28)*(1-EXP(-'DGL 4'!$B$28*D865))</f>
        <v>-9.8039381435248067</v>
      </c>
      <c r="G865" s="21">
        <f>(F865+Systeme!$C$20)/Systeme!$C$17</f>
        <v>0.98039212371295037</v>
      </c>
      <c r="I865" s="8">
        <f>('DGL 4'!$P$7/'DGL 4'!$B$26)*(1-EXP(-'DGL 4'!$B$26*D865)) + ('DGL 4'!$P$8/'DGL 4'!$B$27)*(1-EXP(-'DGL 4'!$B$27*D865))+ ('DGL 4'!$P$9/'DGL 4'!$B$28)*(1-EXP(-'DGL 4'!$B$28*D865))</f>
        <v>9.8039212294401512</v>
      </c>
      <c r="J865" s="21">
        <f>(I865+Systeme!$K$20)/Systeme!$K$17</f>
        <v>9.8039212294401511E-3</v>
      </c>
      <c r="L865" s="8">
        <f t="shared" si="26"/>
        <v>9.8039388656746043E-8</v>
      </c>
      <c r="M865" s="21">
        <f>(L865+Systeme!$S$20)/Systeme!$S$17</f>
        <v>9.8039388656746045E-11</v>
      </c>
      <c r="O865" s="8">
        <f>('DGL 4'!$P$15/'DGL 4'!$B$26)*(1-EXP(-'DGL 4'!$B$26*D865)) + ('DGL 4'!$P$16/'DGL 4'!$B$27)*(1-EXP(-'DGL 4'!$B$27*D865))+ ('DGL 4'!$P$17/'DGL 4'!$B$28)*(1-EXP(-'DGL 4'!$B$28*D865))</f>
        <v>1.6816045266882595E-5</v>
      </c>
      <c r="P865" s="21">
        <f>(O865+Systeme!$AA$20)/Systeme!$AA$17</f>
        <v>1.6816045266882594E-16</v>
      </c>
    </row>
    <row r="866" spans="1:16" x14ac:dyDescent="0.25">
      <c r="A866" s="4">
        <f t="shared" si="27"/>
        <v>864</v>
      </c>
      <c r="D866" s="19">
        <f>A866*0.001 *Systeme!$G$4</f>
        <v>432</v>
      </c>
      <c r="F866" s="8">
        <f>('DGL 4'!$P$3/'DGL 4'!$B$26)*(1-EXP(-'DGL 4'!$B$26*D866)) + ('DGL 4'!$P$4/'DGL 4'!$B$27)*(1-EXP(-'DGL 4'!$B$27*D866))+ ('DGL 4'!$P$5/'DGL 4'!$B$28)*(1-EXP(-'DGL 4'!$B$28*D866))</f>
        <v>-9.8039381627484179</v>
      </c>
      <c r="G866" s="21">
        <f>(F866+Systeme!$C$20)/Systeme!$C$17</f>
        <v>0.98039212367450324</v>
      </c>
      <c r="I866" s="8">
        <f>('DGL 4'!$P$7/'DGL 4'!$B$26)*(1-EXP(-'DGL 4'!$B$26*D866)) + ('DGL 4'!$P$8/'DGL 4'!$B$27)*(1-EXP(-'DGL 4'!$B$27*D866))+ ('DGL 4'!$P$9/'DGL 4'!$B$28)*(1-EXP(-'DGL 4'!$B$28*D866))</f>
        <v>9.8039212290556801</v>
      </c>
      <c r="J866" s="21">
        <f>(I866+Systeme!$K$20)/Systeme!$K$17</f>
        <v>9.8039212290556808E-3</v>
      </c>
      <c r="L866" s="8">
        <f t="shared" si="26"/>
        <v>9.8039388190661081E-8</v>
      </c>
      <c r="M866" s="21">
        <f>(L866+Systeme!$S$20)/Systeme!$S$17</f>
        <v>9.8039388190661086E-11</v>
      </c>
      <c r="O866" s="8">
        <f>('DGL 4'!$P$15/'DGL 4'!$B$26)*(1-EXP(-'DGL 4'!$B$26*D866)) + ('DGL 4'!$P$16/'DGL 4'!$B$27)*(1-EXP(-'DGL 4'!$B$27*D866))+ ('DGL 4'!$P$17/'DGL 4'!$B$28)*(1-EXP(-'DGL 4'!$B$28*D866))</f>
        <v>1.6835653349617654E-5</v>
      </c>
      <c r="P866" s="21">
        <f>(O866+Systeme!$AA$20)/Systeme!$AA$17</f>
        <v>1.6835653349617653E-16</v>
      </c>
    </row>
    <row r="867" spans="1:16" x14ac:dyDescent="0.25">
      <c r="A867" s="4">
        <f t="shared" si="27"/>
        <v>865</v>
      </c>
      <c r="D867" s="19">
        <f>A867*0.001 *Systeme!$G$4</f>
        <v>432.5</v>
      </c>
      <c r="F867" s="8">
        <f>('DGL 4'!$P$3/'DGL 4'!$B$26)*(1-EXP(-'DGL 4'!$B$26*D867)) + ('DGL 4'!$P$4/'DGL 4'!$B$27)*(1-EXP(-'DGL 4'!$B$27*D867))+ ('DGL 4'!$P$5/'DGL 4'!$B$28)*(1-EXP(-'DGL 4'!$B$28*D867))</f>
        <v>-9.8039381819720273</v>
      </c>
      <c r="G867" s="21">
        <f>(F867+Systeme!$C$20)/Systeme!$C$17</f>
        <v>0.98039212363605599</v>
      </c>
      <c r="I867" s="8">
        <f>('DGL 4'!$P$7/'DGL 4'!$B$26)*(1-EXP(-'DGL 4'!$B$26*D867)) + ('DGL 4'!$P$8/'DGL 4'!$B$27)*(1-EXP(-'DGL 4'!$B$27*D867))+ ('DGL 4'!$P$9/'DGL 4'!$B$28)*(1-EXP(-'DGL 4'!$B$28*D867))</f>
        <v>9.8039212286712072</v>
      </c>
      <c r="J867" s="21">
        <f>(I867+Systeme!$K$20)/Systeme!$K$17</f>
        <v>9.8039212286712071E-3</v>
      </c>
      <c r="L867" s="8">
        <f t="shared" si="26"/>
        <v>9.8039387724579508E-8</v>
      </c>
      <c r="M867" s="21">
        <f>(L867+Systeme!$S$20)/Systeme!$S$17</f>
        <v>9.8039387724579514E-11</v>
      </c>
      <c r="O867" s="8">
        <f>('DGL 4'!$P$15/'DGL 4'!$B$26)*(1-EXP(-'DGL 4'!$B$26*D867)) + ('DGL 4'!$P$16/'DGL 4'!$B$27)*(1-EXP(-'DGL 4'!$B$27*D867))+ ('DGL 4'!$P$17/'DGL 4'!$B$28)*(1-EXP(-'DGL 4'!$B$28*D867))</f>
        <v>1.6855261432352709E-5</v>
      </c>
      <c r="P867" s="21">
        <f>(O867+Systeme!$AA$20)/Systeme!$AA$17</f>
        <v>1.6855261432352709E-16</v>
      </c>
    </row>
    <row r="868" spans="1:16" x14ac:dyDescent="0.25">
      <c r="A868" s="4">
        <f t="shared" si="27"/>
        <v>866</v>
      </c>
      <c r="D868" s="19">
        <f>A868*0.001 *Systeme!$G$4</f>
        <v>433</v>
      </c>
      <c r="F868" s="8">
        <f>('DGL 4'!$P$3/'DGL 4'!$B$26)*(1-EXP(-'DGL 4'!$B$26*D868)) + ('DGL 4'!$P$4/'DGL 4'!$B$27)*(1-EXP(-'DGL 4'!$B$27*D868))+ ('DGL 4'!$P$5/'DGL 4'!$B$28)*(1-EXP(-'DGL 4'!$B$28*D868))</f>
        <v>-9.8039382011956384</v>
      </c>
      <c r="G868" s="21">
        <f>(F868+Systeme!$C$20)/Systeme!$C$17</f>
        <v>0.98039212359760874</v>
      </c>
      <c r="I868" s="8">
        <f>('DGL 4'!$P$7/'DGL 4'!$B$26)*(1-EXP(-'DGL 4'!$B$26*D868)) + ('DGL 4'!$P$8/'DGL 4'!$B$27)*(1-EXP(-'DGL 4'!$B$27*D868))+ ('DGL 4'!$P$9/'DGL 4'!$B$28)*(1-EXP(-'DGL 4'!$B$28*D868))</f>
        <v>9.8039212282867361</v>
      </c>
      <c r="J868" s="21">
        <f>(I868+Systeme!$K$20)/Systeme!$K$17</f>
        <v>9.8039212282867369E-3</v>
      </c>
      <c r="L868" s="8">
        <f t="shared" si="26"/>
        <v>9.8039387258494546E-8</v>
      </c>
      <c r="M868" s="21">
        <f>(L868+Systeme!$S$20)/Systeme!$S$17</f>
        <v>9.8039387258494542E-11</v>
      </c>
      <c r="O868" s="8">
        <f>('DGL 4'!$P$15/'DGL 4'!$B$26)*(1-EXP(-'DGL 4'!$B$26*D868)) + ('DGL 4'!$P$16/'DGL 4'!$B$27)*(1-EXP(-'DGL 4'!$B$27*D868))+ ('DGL 4'!$P$17/'DGL 4'!$B$28)*(1-EXP(-'DGL 4'!$B$28*D868))</f>
        <v>1.6874869515087767E-5</v>
      </c>
      <c r="P868" s="21">
        <f>(O868+Systeme!$AA$20)/Systeme!$AA$17</f>
        <v>1.6874869515087768E-16</v>
      </c>
    </row>
    <row r="869" spans="1:16" x14ac:dyDescent="0.25">
      <c r="A869" s="4">
        <f t="shared" si="27"/>
        <v>867</v>
      </c>
      <c r="D869" s="19">
        <f>A869*0.001 *Systeme!$G$4</f>
        <v>433.5</v>
      </c>
      <c r="F869" s="8">
        <f>('DGL 4'!$P$3/'DGL 4'!$B$26)*(1-EXP(-'DGL 4'!$B$26*D869)) + ('DGL 4'!$P$4/'DGL 4'!$B$27)*(1-EXP(-'DGL 4'!$B$27*D869))+ ('DGL 4'!$P$5/'DGL 4'!$B$28)*(1-EXP(-'DGL 4'!$B$28*D869))</f>
        <v>-9.8039382204192496</v>
      </c>
      <c r="G869" s="21">
        <f>(F869+Systeme!$C$20)/Systeme!$C$17</f>
        <v>0.9803921235591615</v>
      </c>
      <c r="I869" s="8">
        <f>('DGL 4'!$P$7/'DGL 4'!$B$26)*(1-EXP(-'DGL 4'!$B$26*D869)) + ('DGL 4'!$P$8/'DGL 4'!$B$27)*(1-EXP(-'DGL 4'!$B$27*D869))+ ('DGL 4'!$P$9/'DGL 4'!$B$28)*(1-EXP(-'DGL 4'!$B$28*D869))</f>
        <v>9.8039212279022632</v>
      </c>
      <c r="J869" s="21">
        <f>(I869+Systeme!$K$20)/Systeme!$K$17</f>
        <v>9.8039212279022632E-3</v>
      </c>
      <c r="L869" s="8">
        <f t="shared" si="26"/>
        <v>9.8039388568766424E-8</v>
      </c>
      <c r="M869" s="21">
        <f>(L869+Systeme!$S$20)/Systeme!$S$17</f>
        <v>9.803938856876643E-11</v>
      </c>
      <c r="O869" s="8">
        <f>('DGL 4'!$P$15/'DGL 4'!$B$26)*(1-EXP(-'DGL 4'!$B$26*D869)) + ('DGL 4'!$P$16/'DGL 4'!$B$27)*(1-EXP(-'DGL 4'!$B$27*D869))+ ('DGL 4'!$P$17/'DGL 4'!$B$28)*(1-EXP(-'DGL 4'!$B$28*D869))</f>
        <v>1.6894477597822826E-5</v>
      </c>
      <c r="P869" s="21">
        <f>(O869+Systeme!$AA$20)/Systeme!$AA$17</f>
        <v>1.6894477597822827E-16</v>
      </c>
    </row>
    <row r="870" spans="1:16" x14ac:dyDescent="0.25">
      <c r="A870" s="4">
        <f t="shared" si="27"/>
        <v>868</v>
      </c>
      <c r="D870" s="19">
        <f>A870*0.001 *Systeme!$G$4</f>
        <v>434</v>
      </c>
      <c r="F870" s="8">
        <f>('DGL 4'!$P$3/'DGL 4'!$B$26)*(1-EXP(-'DGL 4'!$B$26*D870)) + ('DGL 4'!$P$4/'DGL 4'!$B$27)*(1-EXP(-'DGL 4'!$B$27*D870))+ ('DGL 4'!$P$5/'DGL 4'!$B$28)*(1-EXP(-'DGL 4'!$B$28*D870))</f>
        <v>-9.8039382396428607</v>
      </c>
      <c r="G870" s="21">
        <f>(F870+Systeme!$C$20)/Systeme!$C$17</f>
        <v>0.98039212352071425</v>
      </c>
      <c r="I870" s="8">
        <f>('DGL 4'!$P$7/'DGL 4'!$B$26)*(1-EXP(-'DGL 4'!$B$26*D870)) + ('DGL 4'!$P$8/'DGL 4'!$B$27)*(1-EXP(-'DGL 4'!$B$27*D870))+ ('DGL 4'!$P$9/'DGL 4'!$B$28)*(1-EXP(-'DGL 4'!$B$28*D870))</f>
        <v>9.8039212275177903</v>
      </c>
      <c r="J870" s="21">
        <f>(I870+Systeme!$K$20)/Systeme!$K$17</f>
        <v>9.8039212275177895E-3</v>
      </c>
      <c r="L870" s="8">
        <f t="shared" si="26"/>
        <v>9.8039389879038302E-8</v>
      </c>
      <c r="M870" s="21">
        <f>(L870+Systeme!$S$20)/Systeme!$S$17</f>
        <v>9.8039389879038305E-11</v>
      </c>
      <c r="O870" s="8">
        <f>('DGL 4'!$P$15/'DGL 4'!$B$26)*(1-EXP(-'DGL 4'!$B$26*D870)) + ('DGL 4'!$P$16/'DGL 4'!$B$27)*(1-EXP(-'DGL 4'!$B$27*D870))+ ('DGL 4'!$P$17/'DGL 4'!$B$28)*(1-EXP(-'DGL 4'!$B$28*D870))</f>
        <v>1.6914085680557885E-5</v>
      </c>
      <c r="P870" s="21">
        <f>(O870+Systeme!$AA$20)/Systeme!$AA$17</f>
        <v>1.6914085680557885E-16</v>
      </c>
    </row>
    <row r="871" spans="1:16" x14ac:dyDescent="0.25">
      <c r="A871" s="4">
        <f t="shared" si="27"/>
        <v>869</v>
      </c>
      <c r="D871" s="19">
        <f>A871*0.001 *Systeme!$G$4</f>
        <v>434.5</v>
      </c>
      <c r="F871" s="8">
        <f>('DGL 4'!$P$3/'DGL 4'!$B$26)*(1-EXP(-'DGL 4'!$B$26*D871)) + ('DGL 4'!$P$4/'DGL 4'!$B$27)*(1-EXP(-'DGL 4'!$B$27*D871))+ ('DGL 4'!$P$5/'DGL 4'!$B$28)*(1-EXP(-'DGL 4'!$B$28*D871))</f>
        <v>-9.8039382588664701</v>
      </c>
      <c r="G871" s="21">
        <f>(F871+Systeme!$C$20)/Systeme!$C$17</f>
        <v>0.98039212348226701</v>
      </c>
      <c r="I871" s="8">
        <f>('DGL 4'!$P$7/'DGL 4'!$B$26)*(1-EXP(-'DGL 4'!$B$26*D871)) + ('DGL 4'!$P$8/'DGL 4'!$B$27)*(1-EXP(-'DGL 4'!$B$27*D871))+ ('DGL 4'!$P$9/'DGL 4'!$B$28)*(1-EXP(-'DGL 4'!$B$28*D871))</f>
        <v>9.8039212271333191</v>
      </c>
      <c r="J871" s="21">
        <f>(I871+Systeme!$K$20)/Systeme!$K$17</f>
        <v>9.8039212271333193E-3</v>
      </c>
      <c r="L871" s="8">
        <f t="shared" si="26"/>
        <v>9.8039387636596502E-8</v>
      </c>
      <c r="M871" s="21">
        <f>(L871+Systeme!$S$20)/Systeme!$S$17</f>
        <v>9.80393876365965E-11</v>
      </c>
      <c r="O871" s="8">
        <f>('DGL 4'!$P$15/'DGL 4'!$B$26)*(1-EXP(-'DGL 4'!$B$26*D871)) + ('DGL 4'!$P$16/'DGL 4'!$B$27)*(1-EXP(-'DGL 4'!$B$27*D871))+ ('DGL 4'!$P$17/'DGL 4'!$B$28)*(1-EXP(-'DGL 4'!$B$28*D871))</f>
        <v>1.6933693763292943E-5</v>
      </c>
      <c r="P871" s="21">
        <f>(O871+Systeme!$AA$20)/Systeme!$AA$17</f>
        <v>1.6933693763292944E-16</v>
      </c>
    </row>
    <row r="872" spans="1:16" x14ac:dyDescent="0.25">
      <c r="A872" s="4">
        <f t="shared" si="27"/>
        <v>870</v>
      </c>
      <c r="D872" s="19">
        <f>A872*0.001 *Systeme!$G$4</f>
        <v>435</v>
      </c>
      <c r="F872" s="8">
        <f>('DGL 4'!$P$3/'DGL 4'!$B$26)*(1-EXP(-'DGL 4'!$B$26*D872)) + ('DGL 4'!$P$4/'DGL 4'!$B$27)*(1-EXP(-'DGL 4'!$B$27*D872))+ ('DGL 4'!$P$5/'DGL 4'!$B$28)*(1-EXP(-'DGL 4'!$B$28*D872))</f>
        <v>-9.8039382780900812</v>
      </c>
      <c r="G872" s="21">
        <f>(F872+Systeme!$C$20)/Systeme!$C$17</f>
        <v>0.98039212344381987</v>
      </c>
      <c r="I872" s="8">
        <f>('DGL 4'!$P$7/'DGL 4'!$B$26)*(1-EXP(-'DGL 4'!$B$26*D872)) + ('DGL 4'!$P$8/'DGL 4'!$B$27)*(1-EXP(-'DGL 4'!$B$27*D872))+ ('DGL 4'!$P$9/'DGL 4'!$B$28)*(1-EXP(-'DGL 4'!$B$28*D872))</f>
        <v>9.8039212267488463</v>
      </c>
      <c r="J872" s="21">
        <f>(I872+Systeme!$K$20)/Systeme!$K$17</f>
        <v>9.8039212267488456E-3</v>
      </c>
      <c r="L872" s="8">
        <f t="shared" si="26"/>
        <v>9.803938894686838E-8</v>
      </c>
      <c r="M872" s="21">
        <f>(L872+Systeme!$S$20)/Systeme!$S$17</f>
        <v>9.8039388946868374E-11</v>
      </c>
      <c r="O872" s="8">
        <f>('DGL 4'!$P$15/'DGL 4'!$B$26)*(1-EXP(-'DGL 4'!$B$26*D872)) + ('DGL 4'!$P$16/'DGL 4'!$B$27)*(1-EXP(-'DGL 4'!$B$27*D872))+ ('DGL 4'!$P$17/'DGL 4'!$B$28)*(1-EXP(-'DGL 4'!$B$28*D872))</f>
        <v>1.6953301846028002E-5</v>
      </c>
      <c r="P872" s="21">
        <f>(O872+Systeme!$AA$20)/Systeme!$AA$17</f>
        <v>1.6953301846028002E-16</v>
      </c>
    </row>
    <row r="873" spans="1:16" x14ac:dyDescent="0.25">
      <c r="A873" s="4">
        <f t="shared" si="27"/>
        <v>871</v>
      </c>
      <c r="D873" s="19">
        <f>A873*0.001 *Systeme!$G$4</f>
        <v>435.5</v>
      </c>
      <c r="F873" s="8">
        <f>('DGL 4'!$P$3/'DGL 4'!$B$26)*(1-EXP(-'DGL 4'!$B$26*D873)) + ('DGL 4'!$P$4/'DGL 4'!$B$27)*(1-EXP(-'DGL 4'!$B$27*D873))+ ('DGL 4'!$P$5/'DGL 4'!$B$28)*(1-EXP(-'DGL 4'!$B$28*D873))</f>
        <v>-9.8039382973136924</v>
      </c>
      <c r="G873" s="21">
        <f>(F873+Systeme!$C$20)/Systeme!$C$17</f>
        <v>0.98039212340537252</v>
      </c>
      <c r="I873" s="8">
        <f>('DGL 4'!$P$7/'DGL 4'!$B$26)*(1-EXP(-'DGL 4'!$B$26*D873)) + ('DGL 4'!$P$8/'DGL 4'!$B$27)*(1-EXP(-'DGL 4'!$B$27*D873))+ ('DGL 4'!$P$9/'DGL 4'!$B$28)*(1-EXP(-'DGL 4'!$B$28*D873))</f>
        <v>9.8039212263643734</v>
      </c>
      <c r="J873" s="21">
        <f>(I873+Systeme!$K$20)/Systeme!$K$17</f>
        <v>9.8039212263643736E-3</v>
      </c>
      <c r="L873" s="8">
        <f t="shared" si="26"/>
        <v>9.8039390257143646E-8</v>
      </c>
      <c r="M873" s="21">
        <f>(L873+Systeme!$S$20)/Systeme!$S$17</f>
        <v>9.8039390257143648E-11</v>
      </c>
      <c r="O873" s="8">
        <f>('DGL 4'!$P$15/'DGL 4'!$B$26)*(1-EXP(-'DGL 4'!$B$26*D873)) + ('DGL 4'!$P$16/'DGL 4'!$B$27)*(1-EXP(-'DGL 4'!$B$27*D873))+ ('DGL 4'!$P$17/'DGL 4'!$B$28)*(1-EXP(-'DGL 4'!$B$28*D873))</f>
        <v>1.6972909928763057E-5</v>
      </c>
      <c r="P873" s="21">
        <f>(O873+Systeme!$AA$20)/Systeme!$AA$17</f>
        <v>1.6972909928763059E-16</v>
      </c>
    </row>
    <row r="874" spans="1:16" x14ac:dyDescent="0.25">
      <c r="A874" s="4">
        <f t="shared" si="27"/>
        <v>872</v>
      </c>
      <c r="D874" s="19">
        <f>A874*0.001 *Systeme!$G$4</f>
        <v>436</v>
      </c>
      <c r="F874" s="8">
        <f>('DGL 4'!$P$3/'DGL 4'!$B$26)*(1-EXP(-'DGL 4'!$B$26*D874)) + ('DGL 4'!$P$4/'DGL 4'!$B$27)*(1-EXP(-'DGL 4'!$B$27*D874))+ ('DGL 4'!$P$5/'DGL 4'!$B$28)*(1-EXP(-'DGL 4'!$B$28*D874))</f>
        <v>-9.8039383165373035</v>
      </c>
      <c r="G874" s="21">
        <f>(F874+Systeme!$C$20)/Systeme!$C$17</f>
        <v>0.98039212336692538</v>
      </c>
      <c r="I874" s="8">
        <f>('DGL 4'!$P$7/'DGL 4'!$B$26)*(1-EXP(-'DGL 4'!$B$26*D874)) + ('DGL 4'!$P$8/'DGL 4'!$B$27)*(1-EXP(-'DGL 4'!$B$27*D874))+ ('DGL 4'!$P$9/'DGL 4'!$B$28)*(1-EXP(-'DGL 4'!$B$28*D874))</f>
        <v>9.8039212259799022</v>
      </c>
      <c r="J874" s="21">
        <f>(I874+Systeme!$K$20)/Systeme!$K$17</f>
        <v>9.8039212259799016E-3</v>
      </c>
      <c r="L874" s="8">
        <f t="shared" si="26"/>
        <v>9.8039389791058684E-8</v>
      </c>
      <c r="M874" s="21">
        <f>(L874+Systeme!$S$20)/Systeme!$S$17</f>
        <v>9.803938979105869E-11</v>
      </c>
      <c r="O874" s="8">
        <f>('DGL 4'!$P$15/'DGL 4'!$B$26)*(1-EXP(-'DGL 4'!$B$26*D874)) + ('DGL 4'!$P$16/'DGL 4'!$B$27)*(1-EXP(-'DGL 4'!$B$27*D874))+ ('DGL 4'!$P$17/'DGL 4'!$B$28)*(1-EXP(-'DGL 4'!$B$28*D874))</f>
        <v>1.6992518011498116E-5</v>
      </c>
      <c r="P874" s="21">
        <f>(O874+Systeme!$AA$20)/Systeme!$AA$17</f>
        <v>1.6992518011498117E-16</v>
      </c>
    </row>
    <row r="875" spans="1:16" x14ac:dyDescent="0.25">
      <c r="A875" s="4">
        <f t="shared" si="27"/>
        <v>873</v>
      </c>
      <c r="D875" s="19">
        <f>A875*0.001 *Systeme!$G$4</f>
        <v>436.5</v>
      </c>
      <c r="F875" s="8">
        <f>('DGL 4'!$P$3/'DGL 4'!$B$26)*(1-EXP(-'DGL 4'!$B$26*D875)) + ('DGL 4'!$P$4/'DGL 4'!$B$27)*(1-EXP(-'DGL 4'!$B$27*D875))+ ('DGL 4'!$P$5/'DGL 4'!$B$28)*(1-EXP(-'DGL 4'!$B$28*D875))</f>
        <v>-9.8039383357609147</v>
      </c>
      <c r="G875" s="21">
        <f>(F875+Systeme!$C$20)/Systeme!$C$17</f>
        <v>0.98039212332847814</v>
      </c>
      <c r="I875" s="8">
        <f>('DGL 4'!$P$7/'DGL 4'!$B$26)*(1-EXP(-'DGL 4'!$B$26*D875)) + ('DGL 4'!$P$8/'DGL 4'!$B$27)*(1-EXP(-'DGL 4'!$B$27*D875))+ ('DGL 4'!$P$9/'DGL 4'!$B$28)*(1-EXP(-'DGL 4'!$B$28*D875))</f>
        <v>9.8039212255954293</v>
      </c>
      <c r="J875" s="21">
        <f>(I875+Systeme!$K$20)/Systeme!$K$17</f>
        <v>9.8039212255954297E-3</v>
      </c>
      <c r="L875" s="8">
        <f t="shared" si="26"/>
        <v>9.8039391101330562E-8</v>
      </c>
      <c r="M875" s="21">
        <f>(L875+Systeme!$S$20)/Systeme!$S$17</f>
        <v>9.8039391101330564E-11</v>
      </c>
      <c r="O875" s="8">
        <f>('DGL 4'!$P$15/'DGL 4'!$B$26)*(1-EXP(-'DGL 4'!$B$26*D875)) + ('DGL 4'!$P$16/'DGL 4'!$B$27)*(1-EXP(-'DGL 4'!$B$27*D875))+ ('DGL 4'!$P$17/'DGL 4'!$B$28)*(1-EXP(-'DGL 4'!$B$28*D875))</f>
        <v>1.7012126094233175E-5</v>
      </c>
      <c r="P875" s="21">
        <f>(O875+Systeme!$AA$20)/Systeme!$AA$17</f>
        <v>1.7012126094233176E-16</v>
      </c>
    </row>
    <row r="876" spans="1:16" x14ac:dyDescent="0.25">
      <c r="A876" s="4">
        <f t="shared" si="27"/>
        <v>874</v>
      </c>
      <c r="D876" s="19">
        <f>A876*0.001 *Systeme!$G$4</f>
        <v>437</v>
      </c>
      <c r="F876" s="8">
        <f>('DGL 4'!$P$3/'DGL 4'!$B$26)*(1-EXP(-'DGL 4'!$B$26*D876)) + ('DGL 4'!$P$4/'DGL 4'!$B$27)*(1-EXP(-'DGL 4'!$B$27*D876))+ ('DGL 4'!$P$5/'DGL 4'!$B$28)*(1-EXP(-'DGL 4'!$B$28*D876))</f>
        <v>-9.803938354984524</v>
      </c>
      <c r="G876" s="21">
        <f>(F876+Systeme!$C$20)/Systeme!$C$17</f>
        <v>0.98039212329003089</v>
      </c>
      <c r="I876" s="8">
        <f>('DGL 4'!$P$7/'DGL 4'!$B$26)*(1-EXP(-'DGL 4'!$B$26*D876)) + ('DGL 4'!$P$8/'DGL 4'!$B$27)*(1-EXP(-'DGL 4'!$B$27*D876))+ ('DGL 4'!$P$9/'DGL 4'!$B$28)*(1-EXP(-'DGL 4'!$B$28*D876))</f>
        <v>9.8039212252109582</v>
      </c>
      <c r="J876" s="21">
        <f>(I876+Systeme!$K$20)/Systeme!$K$17</f>
        <v>9.8039212252109577E-3</v>
      </c>
      <c r="L876" s="8">
        <f t="shared" si="26"/>
        <v>9.8039388858888761E-8</v>
      </c>
      <c r="M876" s="21">
        <f>(L876+Systeme!$S$20)/Systeme!$S$17</f>
        <v>9.8039388858888759E-11</v>
      </c>
      <c r="O876" s="8">
        <f>('DGL 4'!$P$15/'DGL 4'!$B$26)*(1-EXP(-'DGL 4'!$B$26*D876)) + ('DGL 4'!$P$16/'DGL 4'!$B$27)*(1-EXP(-'DGL 4'!$B$27*D876))+ ('DGL 4'!$P$17/'DGL 4'!$B$28)*(1-EXP(-'DGL 4'!$B$28*D876))</f>
        <v>1.7031734176968233E-5</v>
      </c>
      <c r="P876" s="21">
        <f>(O876+Systeme!$AA$20)/Systeme!$AA$17</f>
        <v>1.7031734176968235E-16</v>
      </c>
    </row>
    <row r="877" spans="1:16" x14ac:dyDescent="0.25">
      <c r="A877" s="4">
        <f t="shared" si="27"/>
        <v>875</v>
      </c>
      <c r="D877" s="19">
        <f>A877*0.001 *Systeme!$G$4</f>
        <v>437.5</v>
      </c>
      <c r="F877" s="8">
        <f>('DGL 4'!$P$3/'DGL 4'!$B$26)*(1-EXP(-'DGL 4'!$B$26*D877)) + ('DGL 4'!$P$4/'DGL 4'!$B$27)*(1-EXP(-'DGL 4'!$B$27*D877))+ ('DGL 4'!$P$5/'DGL 4'!$B$28)*(1-EXP(-'DGL 4'!$B$28*D877))</f>
        <v>-9.8039383742081352</v>
      </c>
      <c r="G877" s="21">
        <f>(F877+Systeme!$C$20)/Systeme!$C$17</f>
        <v>0.98039212325158376</v>
      </c>
      <c r="I877" s="8">
        <f>('DGL 4'!$P$7/'DGL 4'!$B$26)*(1-EXP(-'DGL 4'!$B$26*D877)) + ('DGL 4'!$P$8/'DGL 4'!$B$27)*(1-EXP(-'DGL 4'!$B$27*D877))+ ('DGL 4'!$P$9/'DGL 4'!$B$28)*(1-EXP(-'DGL 4'!$B$28*D877))</f>
        <v>9.8039212248264853</v>
      </c>
      <c r="J877" s="21">
        <f>(I877+Systeme!$K$20)/Systeme!$K$17</f>
        <v>9.8039212248264857E-3</v>
      </c>
      <c r="L877" s="8">
        <f t="shared" si="26"/>
        <v>9.8039390169160639E-8</v>
      </c>
      <c r="M877" s="21">
        <f>(L877+Systeme!$S$20)/Systeme!$S$17</f>
        <v>9.8039390169160634E-11</v>
      </c>
      <c r="O877" s="8">
        <f>('DGL 4'!$P$15/'DGL 4'!$B$26)*(1-EXP(-'DGL 4'!$B$26*D877)) + ('DGL 4'!$P$16/'DGL 4'!$B$27)*(1-EXP(-'DGL 4'!$B$27*D877))+ ('DGL 4'!$P$17/'DGL 4'!$B$28)*(1-EXP(-'DGL 4'!$B$28*D877))</f>
        <v>1.7051342259703292E-5</v>
      </c>
      <c r="P877" s="21">
        <f>(O877+Systeme!$AA$20)/Systeme!$AA$17</f>
        <v>1.7051342259703293E-16</v>
      </c>
    </row>
    <row r="878" spans="1:16" x14ac:dyDescent="0.25">
      <c r="A878" s="4">
        <f t="shared" si="27"/>
        <v>876</v>
      </c>
      <c r="D878" s="19">
        <f>A878*0.001 *Systeme!$G$4</f>
        <v>438</v>
      </c>
      <c r="F878" s="8">
        <f>('DGL 4'!$P$3/'DGL 4'!$B$26)*(1-EXP(-'DGL 4'!$B$26*D878)) + ('DGL 4'!$P$4/'DGL 4'!$B$27)*(1-EXP(-'DGL 4'!$B$27*D878))+ ('DGL 4'!$P$5/'DGL 4'!$B$28)*(1-EXP(-'DGL 4'!$B$28*D878))</f>
        <v>-9.8039383934317463</v>
      </c>
      <c r="G878" s="21">
        <f>(F878+Systeme!$C$20)/Systeme!$C$17</f>
        <v>0.98039212321313651</v>
      </c>
      <c r="I878" s="8">
        <f>('DGL 4'!$P$7/'DGL 4'!$B$26)*(1-EXP(-'DGL 4'!$B$26*D878)) + ('DGL 4'!$P$8/'DGL 4'!$B$27)*(1-EXP(-'DGL 4'!$B$27*D878))+ ('DGL 4'!$P$9/'DGL 4'!$B$28)*(1-EXP(-'DGL 4'!$B$28*D878))</f>
        <v>9.8039212244420124</v>
      </c>
      <c r="J878" s="21">
        <f>(I878+Systeme!$K$20)/Systeme!$K$17</f>
        <v>9.803921224442012E-3</v>
      </c>
      <c r="L878" s="8">
        <f t="shared" si="26"/>
        <v>9.8039391479435906E-8</v>
      </c>
      <c r="M878" s="21">
        <f>(L878+Systeme!$S$20)/Systeme!$S$17</f>
        <v>9.8039391479435908E-11</v>
      </c>
      <c r="O878" s="8">
        <f>('DGL 4'!$P$15/'DGL 4'!$B$26)*(1-EXP(-'DGL 4'!$B$26*D878)) + ('DGL 4'!$P$16/'DGL 4'!$B$27)*(1-EXP(-'DGL 4'!$B$27*D878))+ ('DGL 4'!$P$17/'DGL 4'!$B$28)*(1-EXP(-'DGL 4'!$B$28*D878))</f>
        <v>1.7070950342438347E-5</v>
      </c>
      <c r="P878" s="21">
        <f>(O878+Systeme!$AA$20)/Systeme!$AA$17</f>
        <v>1.7070950342438347E-16</v>
      </c>
    </row>
    <row r="879" spans="1:16" x14ac:dyDescent="0.25">
      <c r="A879" s="4">
        <f t="shared" si="27"/>
        <v>877</v>
      </c>
      <c r="D879" s="19">
        <f>A879*0.001 *Systeme!$G$4</f>
        <v>438.5</v>
      </c>
      <c r="F879" s="8">
        <f>('DGL 4'!$P$3/'DGL 4'!$B$26)*(1-EXP(-'DGL 4'!$B$26*D879)) + ('DGL 4'!$P$4/'DGL 4'!$B$27)*(1-EXP(-'DGL 4'!$B$27*D879))+ ('DGL 4'!$P$5/'DGL 4'!$B$28)*(1-EXP(-'DGL 4'!$B$28*D879))</f>
        <v>-9.8039384126553575</v>
      </c>
      <c r="G879" s="21">
        <f>(F879+Systeme!$C$20)/Systeme!$C$17</f>
        <v>0.98039212317468927</v>
      </c>
      <c r="I879" s="8">
        <f>('DGL 4'!$P$7/'DGL 4'!$B$26)*(1-EXP(-'DGL 4'!$B$26*D879)) + ('DGL 4'!$P$8/'DGL 4'!$B$27)*(1-EXP(-'DGL 4'!$B$27*D879))+ ('DGL 4'!$P$9/'DGL 4'!$B$28)*(1-EXP(-'DGL 4'!$B$28*D879))</f>
        <v>9.8039212240575413</v>
      </c>
      <c r="J879" s="21">
        <f>(I879+Systeme!$K$20)/Systeme!$K$17</f>
        <v>9.8039212240575418E-3</v>
      </c>
      <c r="L879" s="8">
        <f t="shared" si="26"/>
        <v>9.8039391013350944E-8</v>
      </c>
      <c r="M879" s="21">
        <f>(L879+Systeme!$S$20)/Systeme!$S$17</f>
        <v>9.8039391013350949E-11</v>
      </c>
      <c r="O879" s="8">
        <f>('DGL 4'!$P$15/'DGL 4'!$B$26)*(1-EXP(-'DGL 4'!$B$26*D879)) + ('DGL 4'!$P$16/'DGL 4'!$B$27)*(1-EXP(-'DGL 4'!$B$27*D879))+ ('DGL 4'!$P$17/'DGL 4'!$B$28)*(1-EXP(-'DGL 4'!$B$28*D879))</f>
        <v>1.7090558425173406E-5</v>
      </c>
      <c r="P879" s="21">
        <f>(O879+Systeme!$AA$20)/Systeme!$AA$17</f>
        <v>1.7090558425173406E-16</v>
      </c>
    </row>
    <row r="880" spans="1:16" x14ac:dyDescent="0.25">
      <c r="A880" s="4">
        <f t="shared" si="27"/>
        <v>878</v>
      </c>
      <c r="D880" s="19">
        <f>A880*0.001 *Systeme!$G$4</f>
        <v>439</v>
      </c>
      <c r="F880" s="8">
        <f>('DGL 4'!$P$3/'DGL 4'!$B$26)*(1-EXP(-'DGL 4'!$B$26*D880)) + ('DGL 4'!$P$4/'DGL 4'!$B$27)*(1-EXP(-'DGL 4'!$B$27*D880))+ ('DGL 4'!$P$5/'DGL 4'!$B$28)*(1-EXP(-'DGL 4'!$B$28*D880))</f>
        <v>-9.8039384318789669</v>
      </c>
      <c r="G880" s="21">
        <f>(F880+Systeme!$C$20)/Systeme!$C$17</f>
        <v>0.98039212313624202</v>
      </c>
      <c r="I880" s="8">
        <f>('DGL 4'!$P$7/'DGL 4'!$B$26)*(1-EXP(-'DGL 4'!$B$26*D880)) + ('DGL 4'!$P$8/'DGL 4'!$B$27)*(1-EXP(-'DGL 4'!$B$27*D880))+ ('DGL 4'!$P$9/'DGL 4'!$B$28)*(1-EXP(-'DGL 4'!$B$28*D880))</f>
        <v>9.8039212236730684</v>
      </c>
      <c r="J880" s="21">
        <f>(I880+Systeme!$K$20)/Systeme!$K$17</f>
        <v>9.8039212236730681E-3</v>
      </c>
      <c r="L880" s="8">
        <f t="shared" si="26"/>
        <v>9.8039390547265983E-8</v>
      </c>
      <c r="M880" s="21">
        <f>(L880+Systeme!$S$20)/Systeme!$S$17</f>
        <v>9.8039390547265978E-11</v>
      </c>
      <c r="O880" s="8">
        <f>('DGL 4'!$P$15/'DGL 4'!$B$26)*(1-EXP(-'DGL 4'!$B$26*D880)) + ('DGL 4'!$P$16/'DGL 4'!$B$27)*(1-EXP(-'DGL 4'!$B$27*D880))+ ('DGL 4'!$P$17/'DGL 4'!$B$28)*(1-EXP(-'DGL 4'!$B$28*D880))</f>
        <v>1.7110166507908465E-5</v>
      </c>
      <c r="P880" s="21">
        <f>(O880+Systeme!$AA$20)/Systeme!$AA$17</f>
        <v>1.7110166507908464E-16</v>
      </c>
    </row>
    <row r="881" spans="1:16" x14ac:dyDescent="0.25">
      <c r="A881" s="4">
        <f t="shared" si="27"/>
        <v>879</v>
      </c>
      <c r="D881" s="19">
        <f>A881*0.001 *Systeme!$G$4</f>
        <v>439.5</v>
      </c>
      <c r="F881" s="8">
        <f>('DGL 4'!$P$3/'DGL 4'!$B$26)*(1-EXP(-'DGL 4'!$B$26*D881)) + ('DGL 4'!$P$4/'DGL 4'!$B$27)*(1-EXP(-'DGL 4'!$B$27*D881))+ ('DGL 4'!$P$5/'DGL 4'!$B$28)*(1-EXP(-'DGL 4'!$B$28*D881))</f>
        <v>-9.803938451102578</v>
      </c>
      <c r="G881" s="21">
        <f>(F881+Systeme!$C$20)/Systeme!$C$17</f>
        <v>0.98039212309779489</v>
      </c>
      <c r="I881" s="8">
        <f>('DGL 4'!$P$7/'DGL 4'!$B$26)*(1-EXP(-'DGL 4'!$B$26*D881)) + ('DGL 4'!$P$8/'DGL 4'!$B$27)*(1-EXP(-'DGL 4'!$B$27*D881))+ ('DGL 4'!$P$9/'DGL 4'!$B$28)*(1-EXP(-'DGL 4'!$B$28*D881))</f>
        <v>9.8039212232885973</v>
      </c>
      <c r="J881" s="21">
        <f>(I881+Systeme!$K$20)/Systeme!$K$17</f>
        <v>9.8039212232885978E-3</v>
      </c>
      <c r="L881" s="8">
        <f t="shared" si="26"/>
        <v>9.8039390081181021E-8</v>
      </c>
      <c r="M881" s="21">
        <f>(L881+Systeme!$S$20)/Systeme!$S$17</f>
        <v>9.8039390081181019E-11</v>
      </c>
      <c r="O881" s="8">
        <f>('DGL 4'!$P$15/'DGL 4'!$B$26)*(1-EXP(-'DGL 4'!$B$26*D881)) + ('DGL 4'!$P$16/'DGL 4'!$B$27)*(1-EXP(-'DGL 4'!$B$27*D881))+ ('DGL 4'!$P$17/'DGL 4'!$B$28)*(1-EXP(-'DGL 4'!$B$28*D881))</f>
        <v>1.7129774590643523E-5</v>
      </c>
      <c r="P881" s="21">
        <f>(O881+Systeme!$AA$20)/Systeme!$AA$17</f>
        <v>1.7129774590643523E-16</v>
      </c>
    </row>
    <row r="882" spans="1:16" x14ac:dyDescent="0.25">
      <c r="A882" s="4">
        <f t="shared" si="27"/>
        <v>880</v>
      </c>
      <c r="D882" s="19">
        <f>A882*0.001 *Systeme!$G$4</f>
        <v>440</v>
      </c>
      <c r="F882" s="8">
        <f>('DGL 4'!$P$3/'DGL 4'!$B$26)*(1-EXP(-'DGL 4'!$B$26*D882)) + ('DGL 4'!$P$4/'DGL 4'!$B$27)*(1-EXP(-'DGL 4'!$B$27*D882))+ ('DGL 4'!$P$5/'DGL 4'!$B$28)*(1-EXP(-'DGL 4'!$B$28*D882))</f>
        <v>-9.8039384703261891</v>
      </c>
      <c r="G882" s="21">
        <f>(F882+Systeme!$C$20)/Systeme!$C$17</f>
        <v>0.98039212305934753</v>
      </c>
      <c r="I882" s="8">
        <f>('DGL 4'!$P$7/'DGL 4'!$B$26)*(1-EXP(-'DGL 4'!$B$26*D882)) + ('DGL 4'!$P$8/'DGL 4'!$B$27)*(1-EXP(-'DGL 4'!$B$27*D882))+ ('DGL 4'!$P$9/'DGL 4'!$B$28)*(1-EXP(-'DGL 4'!$B$28*D882))</f>
        <v>9.8039212229041244</v>
      </c>
      <c r="J882" s="21">
        <f>(I882+Systeme!$K$20)/Systeme!$K$17</f>
        <v>9.8039212229041241E-3</v>
      </c>
      <c r="L882" s="8">
        <f t="shared" si="26"/>
        <v>9.8039391391452899E-8</v>
      </c>
      <c r="M882" s="21">
        <f>(L882+Systeme!$S$20)/Systeme!$S$17</f>
        <v>9.8039391391452894E-11</v>
      </c>
      <c r="O882" s="8">
        <f>('DGL 4'!$P$15/'DGL 4'!$B$26)*(1-EXP(-'DGL 4'!$B$26*D882)) + ('DGL 4'!$P$16/'DGL 4'!$B$27)*(1-EXP(-'DGL 4'!$B$27*D882))+ ('DGL 4'!$P$17/'DGL 4'!$B$28)*(1-EXP(-'DGL 4'!$B$28*D882))</f>
        <v>1.7149382673378582E-5</v>
      </c>
      <c r="P882" s="21">
        <f>(O882+Systeme!$AA$20)/Systeme!$AA$17</f>
        <v>1.7149382673378582E-16</v>
      </c>
    </row>
    <row r="883" spans="1:16" x14ac:dyDescent="0.25">
      <c r="A883" s="4">
        <f t="shared" si="27"/>
        <v>881</v>
      </c>
      <c r="D883" s="19">
        <f>A883*0.001 *Systeme!$G$4</f>
        <v>440.5</v>
      </c>
      <c r="F883" s="8">
        <f>('DGL 4'!$P$3/'DGL 4'!$B$26)*(1-EXP(-'DGL 4'!$B$26*D883)) + ('DGL 4'!$P$4/'DGL 4'!$B$27)*(1-EXP(-'DGL 4'!$B$27*D883))+ ('DGL 4'!$P$5/'DGL 4'!$B$28)*(1-EXP(-'DGL 4'!$B$28*D883))</f>
        <v>-9.8039384895498003</v>
      </c>
      <c r="G883" s="21">
        <f>(F883+Systeme!$C$20)/Systeme!$C$17</f>
        <v>0.9803921230209004</v>
      </c>
      <c r="I883" s="8">
        <f>('DGL 4'!$P$7/'DGL 4'!$B$26)*(1-EXP(-'DGL 4'!$B$26*D883)) + ('DGL 4'!$P$8/'DGL 4'!$B$27)*(1-EXP(-'DGL 4'!$B$27*D883))+ ('DGL 4'!$P$9/'DGL 4'!$B$28)*(1-EXP(-'DGL 4'!$B$28*D883))</f>
        <v>9.8039212225196515</v>
      </c>
      <c r="J883" s="21">
        <f>(I883+Systeme!$K$20)/Systeme!$K$17</f>
        <v>9.8039212225196522E-3</v>
      </c>
      <c r="L883" s="8">
        <f t="shared" si="26"/>
        <v>9.8039392701724777E-8</v>
      </c>
      <c r="M883" s="21">
        <f>(L883+Systeme!$S$20)/Systeme!$S$17</f>
        <v>9.8039392701724781E-11</v>
      </c>
      <c r="O883" s="8">
        <f>('DGL 4'!$P$15/'DGL 4'!$B$26)*(1-EXP(-'DGL 4'!$B$26*D883)) + ('DGL 4'!$P$16/'DGL 4'!$B$27)*(1-EXP(-'DGL 4'!$B$27*D883))+ ('DGL 4'!$P$17/'DGL 4'!$B$28)*(1-EXP(-'DGL 4'!$B$28*D883))</f>
        <v>1.7168990756113641E-5</v>
      </c>
      <c r="P883" s="21">
        <f>(O883+Systeme!$AA$20)/Systeme!$AA$17</f>
        <v>1.716899075611364E-16</v>
      </c>
    </row>
    <row r="884" spans="1:16" x14ac:dyDescent="0.25">
      <c r="A884" s="4">
        <f t="shared" si="27"/>
        <v>882</v>
      </c>
      <c r="D884" s="19">
        <f>A884*0.001 *Systeme!$G$4</f>
        <v>441</v>
      </c>
      <c r="F884" s="8">
        <f>('DGL 4'!$P$3/'DGL 4'!$B$26)*(1-EXP(-'DGL 4'!$B$26*D884)) + ('DGL 4'!$P$4/'DGL 4'!$B$27)*(1-EXP(-'DGL 4'!$B$27*D884))+ ('DGL 4'!$P$5/'DGL 4'!$B$28)*(1-EXP(-'DGL 4'!$B$28*D884))</f>
        <v>-9.8039385087734097</v>
      </c>
      <c r="G884" s="21">
        <f>(F884+Systeme!$C$20)/Systeme!$C$17</f>
        <v>0.98039212298245315</v>
      </c>
      <c r="I884" s="8">
        <f>('DGL 4'!$P$7/'DGL 4'!$B$26)*(1-EXP(-'DGL 4'!$B$26*D884)) + ('DGL 4'!$P$8/'DGL 4'!$B$27)*(1-EXP(-'DGL 4'!$B$27*D884))+ ('DGL 4'!$P$9/'DGL 4'!$B$28)*(1-EXP(-'DGL 4'!$B$28*D884))</f>
        <v>9.8039212221351804</v>
      </c>
      <c r="J884" s="21">
        <f>(I884+Systeme!$K$20)/Systeme!$K$17</f>
        <v>9.8039212221351802E-3</v>
      </c>
      <c r="L884" s="8">
        <f t="shared" si="26"/>
        <v>9.8039390459286364E-8</v>
      </c>
      <c r="M884" s="21">
        <f>(L884+Systeme!$S$20)/Systeme!$S$17</f>
        <v>9.8039390459286363E-11</v>
      </c>
      <c r="O884" s="8">
        <f>('DGL 4'!$P$15/'DGL 4'!$B$26)*(1-EXP(-'DGL 4'!$B$26*D884)) + ('DGL 4'!$P$16/'DGL 4'!$B$27)*(1-EXP(-'DGL 4'!$B$27*D884))+ ('DGL 4'!$P$17/'DGL 4'!$B$28)*(1-EXP(-'DGL 4'!$B$28*D884))</f>
        <v>1.7188598838848696E-5</v>
      </c>
      <c r="P884" s="21">
        <f>(O884+Systeme!$AA$20)/Systeme!$AA$17</f>
        <v>1.7188598838848696E-16</v>
      </c>
    </row>
    <row r="885" spans="1:16" x14ac:dyDescent="0.25">
      <c r="A885" s="4">
        <f t="shared" si="27"/>
        <v>883</v>
      </c>
      <c r="D885" s="19">
        <f>A885*0.001 *Systeme!$G$4</f>
        <v>441.5</v>
      </c>
      <c r="F885" s="8">
        <f>('DGL 4'!$P$3/'DGL 4'!$B$26)*(1-EXP(-'DGL 4'!$B$26*D885)) + ('DGL 4'!$P$4/'DGL 4'!$B$27)*(1-EXP(-'DGL 4'!$B$27*D885))+ ('DGL 4'!$P$5/'DGL 4'!$B$28)*(1-EXP(-'DGL 4'!$B$28*D885))</f>
        <v>-9.8039385279970208</v>
      </c>
      <c r="G885" s="21">
        <f>(F885+Systeme!$C$20)/Systeme!$C$17</f>
        <v>0.98039212294400591</v>
      </c>
      <c r="I885" s="8">
        <f>('DGL 4'!$P$7/'DGL 4'!$B$26)*(1-EXP(-'DGL 4'!$B$26*D885)) + ('DGL 4'!$P$8/'DGL 4'!$B$27)*(1-EXP(-'DGL 4'!$B$27*D885))+ ('DGL 4'!$P$9/'DGL 4'!$B$28)*(1-EXP(-'DGL 4'!$B$28*D885))</f>
        <v>9.8039212217507075</v>
      </c>
      <c r="J885" s="21">
        <f>(I885+Systeme!$K$20)/Systeme!$K$17</f>
        <v>9.8039212217507082E-3</v>
      </c>
      <c r="L885" s="8">
        <f t="shared" si="26"/>
        <v>9.8039391769558242E-8</v>
      </c>
      <c r="M885" s="21">
        <f>(L885+Systeme!$S$20)/Systeme!$S$17</f>
        <v>9.8039391769558237E-11</v>
      </c>
      <c r="O885" s="8">
        <f>('DGL 4'!$P$15/'DGL 4'!$B$26)*(1-EXP(-'DGL 4'!$B$26*D885)) + ('DGL 4'!$P$16/'DGL 4'!$B$27)*(1-EXP(-'DGL 4'!$B$27*D885))+ ('DGL 4'!$P$17/'DGL 4'!$B$28)*(1-EXP(-'DGL 4'!$B$28*D885))</f>
        <v>1.7208206921583755E-5</v>
      </c>
      <c r="P885" s="21">
        <f>(O885+Systeme!$AA$20)/Systeme!$AA$17</f>
        <v>1.7208206921583755E-16</v>
      </c>
    </row>
    <row r="886" spans="1:16" x14ac:dyDescent="0.25">
      <c r="A886" s="4">
        <f t="shared" si="27"/>
        <v>884</v>
      </c>
      <c r="D886" s="19">
        <f>A886*0.001 *Systeme!$G$4</f>
        <v>442</v>
      </c>
      <c r="F886" s="8">
        <f>('DGL 4'!$P$3/'DGL 4'!$B$26)*(1-EXP(-'DGL 4'!$B$26*D886)) + ('DGL 4'!$P$4/'DGL 4'!$B$27)*(1-EXP(-'DGL 4'!$B$27*D886))+ ('DGL 4'!$P$5/'DGL 4'!$B$28)*(1-EXP(-'DGL 4'!$B$28*D886))</f>
        <v>-9.803938547220632</v>
      </c>
      <c r="G886" s="21">
        <f>(F886+Systeme!$C$20)/Systeme!$C$17</f>
        <v>0.98039212290555877</v>
      </c>
      <c r="I886" s="8">
        <f>('DGL 4'!$P$7/'DGL 4'!$B$26)*(1-EXP(-'DGL 4'!$B$26*D886)) + ('DGL 4'!$P$8/'DGL 4'!$B$27)*(1-EXP(-'DGL 4'!$B$27*D886))+ ('DGL 4'!$P$9/'DGL 4'!$B$28)*(1-EXP(-'DGL 4'!$B$28*D886))</f>
        <v>9.8039212213662346</v>
      </c>
      <c r="J886" s="21">
        <f>(I886+Systeme!$K$20)/Systeme!$K$17</f>
        <v>9.8039212213662345E-3</v>
      </c>
      <c r="L886" s="8">
        <f t="shared" si="26"/>
        <v>9.803939307983012E-8</v>
      </c>
      <c r="M886" s="21">
        <f>(L886+Systeme!$S$20)/Systeme!$S$17</f>
        <v>9.8039393079830125E-11</v>
      </c>
      <c r="O886" s="8">
        <f>('DGL 4'!$P$15/'DGL 4'!$B$26)*(1-EXP(-'DGL 4'!$B$26*D886)) + ('DGL 4'!$P$16/'DGL 4'!$B$27)*(1-EXP(-'DGL 4'!$B$27*D886))+ ('DGL 4'!$P$17/'DGL 4'!$B$28)*(1-EXP(-'DGL 4'!$B$28*D886))</f>
        <v>1.7227815004318813E-5</v>
      </c>
      <c r="P886" s="21">
        <f>(O886+Systeme!$AA$20)/Systeme!$AA$17</f>
        <v>1.7227815004318814E-16</v>
      </c>
    </row>
    <row r="887" spans="1:16" x14ac:dyDescent="0.25">
      <c r="A887" s="4">
        <f t="shared" si="27"/>
        <v>885</v>
      </c>
      <c r="D887" s="19">
        <f>A887*0.001 *Systeme!$G$4</f>
        <v>442.5</v>
      </c>
      <c r="F887" s="8">
        <f>('DGL 4'!$P$3/'DGL 4'!$B$26)*(1-EXP(-'DGL 4'!$B$26*D887)) + ('DGL 4'!$P$4/'DGL 4'!$B$27)*(1-EXP(-'DGL 4'!$B$27*D887))+ ('DGL 4'!$P$5/'DGL 4'!$B$28)*(1-EXP(-'DGL 4'!$B$28*D887))</f>
        <v>-9.8039385664442431</v>
      </c>
      <c r="G887" s="21">
        <f>(F887+Systeme!$C$20)/Systeme!$C$17</f>
        <v>0.98039212286711153</v>
      </c>
      <c r="I887" s="8">
        <f>('DGL 4'!$P$7/'DGL 4'!$B$26)*(1-EXP(-'DGL 4'!$B$26*D887)) + ('DGL 4'!$P$8/'DGL 4'!$B$27)*(1-EXP(-'DGL 4'!$B$27*D887))+ ('DGL 4'!$P$9/'DGL 4'!$B$28)*(1-EXP(-'DGL 4'!$B$28*D887))</f>
        <v>9.8039212209817634</v>
      </c>
      <c r="J887" s="21">
        <f>(I887+Systeme!$K$20)/Systeme!$K$17</f>
        <v>9.8039212209817643E-3</v>
      </c>
      <c r="L887" s="8">
        <f t="shared" si="26"/>
        <v>9.8039392613745159E-8</v>
      </c>
      <c r="M887" s="21">
        <f>(L887+Systeme!$S$20)/Systeme!$S$17</f>
        <v>9.8039392613745153E-11</v>
      </c>
      <c r="O887" s="8">
        <f>('DGL 4'!$P$15/'DGL 4'!$B$26)*(1-EXP(-'DGL 4'!$B$26*D887)) + ('DGL 4'!$P$16/'DGL 4'!$B$27)*(1-EXP(-'DGL 4'!$B$27*D887))+ ('DGL 4'!$P$17/'DGL 4'!$B$28)*(1-EXP(-'DGL 4'!$B$28*D887))</f>
        <v>1.7247423087053872E-5</v>
      </c>
      <c r="P887" s="21">
        <f>(O887+Systeme!$AA$20)/Systeme!$AA$17</f>
        <v>1.7247423087053872E-16</v>
      </c>
    </row>
    <row r="888" spans="1:16" x14ac:dyDescent="0.25">
      <c r="A888" s="4">
        <f t="shared" si="27"/>
        <v>886</v>
      </c>
      <c r="D888" s="19">
        <f>A888*0.001 *Systeme!$G$4</f>
        <v>443</v>
      </c>
      <c r="F888" s="8">
        <f>('DGL 4'!$P$3/'DGL 4'!$B$26)*(1-EXP(-'DGL 4'!$B$26*D888)) + ('DGL 4'!$P$4/'DGL 4'!$B$27)*(1-EXP(-'DGL 4'!$B$27*D888))+ ('DGL 4'!$P$5/'DGL 4'!$B$28)*(1-EXP(-'DGL 4'!$B$28*D888))</f>
        <v>-9.8039385856678525</v>
      </c>
      <c r="G888" s="21">
        <f>(F888+Systeme!$C$20)/Systeme!$C$17</f>
        <v>0.98039212282866428</v>
      </c>
      <c r="I888" s="8">
        <f>('DGL 4'!$P$7/'DGL 4'!$B$26)*(1-EXP(-'DGL 4'!$B$26*D888)) + ('DGL 4'!$P$8/'DGL 4'!$B$27)*(1-EXP(-'DGL 4'!$B$27*D888))+ ('DGL 4'!$P$9/'DGL 4'!$B$28)*(1-EXP(-'DGL 4'!$B$28*D888))</f>
        <v>9.8039212205972905</v>
      </c>
      <c r="J888" s="21">
        <f>(I888+Systeme!$K$20)/Systeme!$K$17</f>
        <v>9.8039212205972906E-3</v>
      </c>
      <c r="L888" s="8">
        <f t="shared" si="26"/>
        <v>9.8039392147660198E-8</v>
      </c>
      <c r="M888" s="21">
        <f>(L888+Systeme!$S$20)/Systeme!$S$17</f>
        <v>9.8039392147660195E-11</v>
      </c>
      <c r="O888" s="8">
        <f>('DGL 4'!$P$15/'DGL 4'!$B$26)*(1-EXP(-'DGL 4'!$B$26*D888)) + ('DGL 4'!$P$16/'DGL 4'!$B$27)*(1-EXP(-'DGL 4'!$B$27*D888))+ ('DGL 4'!$P$17/'DGL 4'!$B$28)*(1-EXP(-'DGL 4'!$B$28*D888))</f>
        <v>1.7267031169788931E-5</v>
      </c>
      <c r="P888" s="21">
        <f>(O888+Systeme!$AA$20)/Systeme!$AA$17</f>
        <v>1.7267031169788931E-16</v>
      </c>
    </row>
    <row r="889" spans="1:16" x14ac:dyDescent="0.25">
      <c r="A889" s="4">
        <f t="shared" si="27"/>
        <v>887</v>
      </c>
      <c r="D889" s="19">
        <f>A889*0.001 *Systeme!$G$4</f>
        <v>443.5</v>
      </c>
      <c r="F889" s="8">
        <f>('DGL 4'!$P$3/'DGL 4'!$B$26)*(1-EXP(-'DGL 4'!$B$26*D889)) + ('DGL 4'!$P$4/'DGL 4'!$B$27)*(1-EXP(-'DGL 4'!$B$27*D889))+ ('DGL 4'!$P$5/'DGL 4'!$B$28)*(1-EXP(-'DGL 4'!$B$28*D889))</f>
        <v>-9.8039386048914636</v>
      </c>
      <c r="G889" s="21">
        <f>(F889+Systeme!$C$20)/Systeme!$C$17</f>
        <v>0.98039212279021704</v>
      </c>
      <c r="I889" s="8">
        <f>('DGL 4'!$P$7/'DGL 4'!$B$26)*(1-EXP(-'DGL 4'!$B$26*D889)) + ('DGL 4'!$P$8/'DGL 4'!$B$27)*(1-EXP(-'DGL 4'!$B$27*D889))+ ('DGL 4'!$P$9/'DGL 4'!$B$28)*(1-EXP(-'DGL 4'!$B$28*D889))</f>
        <v>9.8039212202128194</v>
      </c>
      <c r="J889" s="21">
        <f>(I889+Systeme!$K$20)/Systeme!$K$17</f>
        <v>9.8039212202128186E-3</v>
      </c>
      <c r="L889" s="8">
        <f t="shared" si="26"/>
        <v>9.8039391681578624E-8</v>
      </c>
      <c r="M889" s="21">
        <f>(L889+Systeme!$S$20)/Systeme!$S$17</f>
        <v>9.8039391681578622E-11</v>
      </c>
      <c r="O889" s="8">
        <f>('DGL 4'!$P$15/'DGL 4'!$B$26)*(1-EXP(-'DGL 4'!$B$26*D889)) + ('DGL 4'!$P$16/'DGL 4'!$B$27)*(1-EXP(-'DGL 4'!$B$27*D889))+ ('DGL 4'!$P$17/'DGL 4'!$B$28)*(1-EXP(-'DGL 4'!$B$28*D889))</f>
        <v>1.7286639252523986E-5</v>
      </c>
      <c r="P889" s="21">
        <f>(O889+Systeme!$AA$20)/Systeme!$AA$17</f>
        <v>1.7286639252523987E-16</v>
      </c>
    </row>
    <row r="890" spans="1:16" x14ac:dyDescent="0.25">
      <c r="A890" s="4">
        <f t="shared" si="27"/>
        <v>888</v>
      </c>
      <c r="D890" s="19">
        <f>A890*0.001 *Systeme!$G$4</f>
        <v>444</v>
      </c>
      <c r="F890" s="8">
        <f>('DGL 4'!$P$3/'DGL 4'!$B$26)*(1-EXP(-'DGL 4'!$B$26*D890)) + ('DGL 4'!$P$4/'DGL 4'!$B$27)*(1-EXP(-'DGL 4'!$B$27*D890))+ ('DGL 4'!$P$5/'DGL 4'!$B$28)*(1-EXP(-'DGL 4'!$B$28*D890))</f>
        <v>-9.8039386241150748</v>
      </c>
      <c r="G890" s="21">
        <f>(F890+Systeme!$C$20)/Systeme!$C$17</f>
        <v>0.9803921227517699</v>
      </c>
      <c r="I890" s="8">
        <f>('DGL 4'!$P$7/'DGL 4'!$B$26)*(1-EXP(-'DGL 4'!$B$26*D890)) + ('DGL 4'!$P$8/'DGL 4'!$B$27)*(1-EXP(-'DGL 4'!$B$27*D890))+ ('DGL 4'!$P$9/'DGL 4'!$B$28)*(1-EXP(-'DGL 4'!$B$28*D890))</f>
        <v>9.8039212198283465</v>
      </c>
      <c r="J890" s="21">
        <f>(I890+Systeme!$K$20)/Systeme!$K$17</f>
        <v>9.8039212198283467E-3</v>
      </c>
      <c r="L890" s="8">
        <f t="shared" si="26"/>
        <v>9.8039392991850502E-8</v>
      </c>
      <c r="M890" s="21">
        <f>(L890+Systeme!$S$20)/Systeme!$S$17</f>
        <v>9.8039392991850497E-11</v>
      </c>
      <c r="O890" s="8">
        <f>('DGL 4'!$P$15/'DGL 4'!$B$26)*(1-EXP(-'DGL 4'!$B$26*D890)) + ('DGL 4'!$P$16/'DGL 4'!$B$27)*(1-EXP(-'DGL 4'!$B$27*D890))+ ('DGL 4'!$P$17/'DGL 4'!$B$28)*(1-EXP(-'DGL 4'!$B$28*D890))</f>
        <v>1.7306247335259045E-5</v>
      </c>
      <c r="P890" s="21">
        <f>(O890+Systeme!$AA$20)/Systeme!$AA$17</f>
        <v>1.7306247335259046E-16</v>
      </c>
    </row>
    <row r="891" spans="1:16" x14ac:dyDescent="0.25">
      <c r="A891" s="4">
        <f t="shared" si="27"/>
        <v>889</v>
      </c>
      <c r="D891" s="19">
        <f>A891*0.001 *Systeme!$G$4</f>
        <v>444.5</v>
      </c>
      <c r="F891" s="8">
        <f>('DGL 4'!$P$3/'DGL 4'!$B$26)*(1-EXP(-'DGL 4'!$B$26*D891)) + ('DGL 4'!$P$4/'DGL 4'!$B$27)*(1-EXP(-'DGL 4'!$B$27*D891))+ ('DGL 4'!$P$5/'DGL 4'!$B$28)*(1-EXP(-'DGL 4'!$B$28*D891))</f>
        <v>-9.8039386433386859</v>
      </c>
      <c r="G891" s="21">
        <f>(F891+Systeme!$C$20)/Systeme!$C$17</f>
        <v>0.98039212271332254</v>
      </c>
      <c r="I891" s="8">
        <f>('DGL 4'!$P$7/'DGL 4'!$B$26)*(1-EXP(-'DGL 4'!$B$26*D891)) + ('DGL 4'!$P$8/'DGL 4'!$B$27)*(1-EXP(-'DGL 4'!$B$27*D891))+ ('DGL 4'!$P$9/'DGL 4'!$B$28)*(1-EXP(-'DGL 4'!$B$28*D891))</f>
        <v>9.8039212194438736</v>
      </c>
      <c r="J891" s="21">
        <f>(I891+Systeme!$K$20)/Systeme!$K$17</f>
        <v>9.803921219443873E-3</v>
      </c>
      <c r="L891" s="8">
        <f t="shared" si="26"/>
        <v>9.803939430212238E-8</v>
      </c>
      <c r="M891" s="21">
        <f>(L891+Systeme!$S$20)/Systeme!$S$17</f>
        <v>9.8039394302122385E-11</v>
      </c>
      <c r="O891" s="8">
        <f>('DGL 4'!$P$15/'DGL 4'!$B$26)*(1-EXP(-'DGL 4'!$B$26*D891)) + ('DGL 4'!$P$16/'DGL 4'!$B$27)*(1-EXP(-'DGL 4'!$B$27*D891))+ ('DGL 4'!$P$17/'DGL 4'!$B$28)*(1-EXP(-'DGL 4'!$B$28*D891))</f>
        <v>1.7325855417994103E-5</v>
      </c>
      <c r="P891" s="21">
        <f>(O891+Systeme!$AA$20)/Systeme!$AA$17</f>
        <v>1.7325855417994104E-16</v>
      </c>
    </row>
    <row r="892" spans="1:16" x14ac:dyDescent="0.25">
      <c r="A892" s="4">
        <f t="shared" si="27"/>
        <v>890</v>
      </c>
      <c r="D892" s="19">
        <f>A892*0.001 *Systeme!$G$4</f>
        <v>445</v>
      </c>
      <c r="F892" s="8">
        <f>('DGL 4'!$P$3/'DGL 4'!$B$26)*(1-EXP(-'DGL 4'!$B$26*D892)) + ('DGL 4'!$P$4/'DGL 4'!$B$27)*(1-EXP(-'DGL 4'!$B$27*D892))+ ('DGL 4'!$P$5/'DGL 4'!$B$28)*(1-EXP(-'DGL 4'!$B$28*D892))</f>
        <v>-9.8039386625622953</v>
      </c>
      <c r="G892" s="21">
        <f>(F892+Systeme!$C$20)/Systeme!$C$17</f>
        <v>0.98039212267487541</v>
      </c>
      <c r="I892" s="8">
        <f>('DGL 4'!$P$7/'DGL 4'!$B$26)*(1-EXP(-'DGL 4'!$B$26*D892)) + ('DGL 4'!$P$8/'DGL 4'!$B$27)*(1-EXP(-'DGL 4'!$B$27*D892))+ ('DGL 4'!$P$9/'DGL 4'!$B$28)*(1-EXP(-'DGL 4'!$B$28*D892))</f>
        <v>9.8039212190594025</v>
      </c>
      <c r="J892" s="21">
        <f>(I892+Systeme!$K$20)/Systeme!$K$17</f>
        <v>9.8039212190594027E-3</v>
      </c>
      <c r="L892" s="8">
        <f t="shared" si="26"/>
        <v>9.8039392059680579E-8</v>
      </c>
      <c r="M892" s="21">
        <f>(L892+Systeme!$S$20)/Systeme!$S$17</f>
        <v>9.803939205968058E-11</v>
      </c>
      <c r="O892" s="8">
        <f>('DGL 4'!$P$15/'DGL 4'!$B$26)*(1-EXP(-'DGL 4'!$B$26*D892)) + ('DGL 4'!$P$16/'DGL 4'!$B$27)*(1-EXP(-'DGL 4'!$B$27*D892))+ ('DGL 4'!$P$17/'DGL 4'!$B$28)*(1-EXP(-'DGL 4'!$B$28*D892))</f>
        <v>1.7345463500729162E-5</v>
      </c>
      <c r="P892" s="21">
        <f>(O892+Systeme!$AA$20)/Systeme!$AA$17</f>
        <v>1.7345463500729163E-16</v>
      </c>
    </row>
    <row r="893" spans="1:16" x14ac:dyDescent="0.25">
      <c r="A893" s="4">
        <f t="shared" si="27"/>
        <v>891</v>
      </c>
      <c r="D893" s="19">
        <f>A893*0.001 *Systeme!$G$4</f>
        <v>445.5</v>
      </c>
      <c r="F893" s="8">
        <f>('DGL 4'!$P$3/'DGL 4'!$B$26)*(1-EXP(-'DGL 4'!$B$26*D893)) + ('DGL 4'!$P$4/'DGL 4'!$B$27)*(1-EXP(-'DGL 4'!$B$27*D893))+ ('DGL 4'!$P$5/'DGL 4'!$B$28)*(1-EXP(-'DGL 4'!$B$28*D893))</f>
        <v>-9.8039386817859064</v>
      </c>
      <c r="G893" s="21">
        <f>(F893+Systeme!$C$20)/Systeme!$C$17</f>
        <v>0.98039212263642816</v>
      </c>
      <c r="I893" s="8">
        <f>('DGL 4'!$P$7/'DGL 4'!$B$26)*(1-EXP(-'DGL 4'!$B$26*D893)) + ('DGL 4'!$P$8/'DGL 4'!$B$27)*(1-EXP(-'DGL 4'!$B$27*D893))+ ('DGL 4'!$P$9/'DGL 4'!$B$28)*(1-EXP(-'DGL 4'!$B$28*D893))</f>
        <v>9.8039212186749296</v>
      </c>
      <c r="J893" s="21">
        <f>(I893+Systeme!$K$20)/Systeme!$K$17</f>
        <v>9.803921218674929E-3</v>
      </c>
      <c r="L893" s="8">
        <f t="shared" si="26"/>
        <v>9.8039393369952457E-8</v>
      </c>
      <c r="M893" s="21">
        <f>(L893+Systeme!$S$20)/Systeme!$S$17</f>
        <v>9.8039393369952455E-11</v>
      </c>
      <c r="O893" s="8">
        <f>('DGL 4'!$P$15/'DGL 4'!$B$26)*(1-EXP(-'DGL 4'!$B$26*D893)) + ('DGL 4'!$P$16/'DGL 4'!$B$27)*(1-EXP(-'DGL 4'!$B$27*D893))+ ('DGL 4'!$P$17/'DGL 4'!$B$28)*(1-EXP(-'DGL 4'!$B$28*D893))</f>
        <v>1.7365071583464221E-5</v>
      </c>
      <c r="P893" s="21">
        <f>(O893+Systeme!$AA$20)/Systeme!$AA$17</f>
        <v>1.7365071583464222E-16</v>
      </c>
    </row>
    <row r="894" spans="1:16" x14ac:dyDescent="0.25">
      <c r="A894" s="4">
        <f t="shared" si="27"/>
        <v>892</v>
      </c>
      <c r="D894" s="19">
        <f>A894*0.001 *Systeme!$G$4</f>
        <v>446</v>
      </c>
      <c r="F894" s="8">
        <f>('DGL 4'!$P$3/'DGL 4'!$B$26)*(1-EXP(-'DGL 4'!$B$26*D894)) + ('DGL 4'!$P$4/'DGL 4'!$B$27)*(1-EXP(-'DGL 4'!$B$27*D894))+ ('DGL 4'!$P$5/'DGL 4'!$B$28)*(1-EXP(-'DGL 4'!$B$28*D894))</f>
        <v>-9.8039387010094625</v>
      </c>
      <c r="G894" s="21">
        <f>(F894+Systeme!$C$20)/Systeme!$C$17</f>
        <v>0.98039212259798103</v>
      </c>
      <c r="I894" s="8">
        <f>('DGL 4'!$P$7/'DGL 4'!$B$26)*(1-EXP(-'DGL 4'!$B$26*D894)) + ('DGL 4'!$P$8/'DGL 4'!$B$27)*(1-EXP(-'DGL 4'!$B$27*D894))+ ('DGL 4'!$P$9/'DGL 4'!$B$28)*(1-EXP(-'DGL 4'!$B$28*D894))</f>
        <v>9.8039212182904585</v>
      </c>
      <c r="J894" s="21">
        <f>(I894+Systeme!$K$20)/Systeme!$K$17</f>
        <v>9.8039212182904588E-3</v>
      </c>
      <c r="L894" s="8">
        <f t="shared" si="26"/>
        <v>9.8039393347929601E-8</v>
      </c>
      <c r="M894" s="21">
        <f>(L894+Systeme!$S$20)/Systeme!$S$17</f>
        <v>9.8039393347929598E-11</v>
      </c>
      <c r="O894" s="8">
        <f>('DGL 4'!$P$15/'DGL 4'!$B$26)*(1-EXP(-'DGL 4'!$B$26*D894)) + ('DGL 4'!$P$16/'DGL 4'!$B$27)*(1-EXP(-'DGL 4'!$B$27*D894))+ ('DGL 4'!$P$17/'DGL 4'!$B$28)*(1-EXP(-'DGL 4'!$B$28*D894))</f>
        <v>1.7384679610688155E-5</v>
      </c>
      <c r="P894" s="21">
        <f>(O894+Systeme!$AA$20)/Systeme!$AA$17</f>
        <v>1.7384679610688154E-16</v>
      </c>
    </row>
    <row r="895" spans="1:16" x14ac:dyDescent="0.25">
      <c r="A895" s="4">
        <f t="shared" si="27"/>
        <v>893</v>
      </c>
      <c r="D895" s="19">
        <f>A895*0.001 *Systeme!$G$4</f>
        <v>446.5</v>
      </c>
      <c r="F895" s="8">
        <f>('DGL 4'!$P$3/'DGL 4'!$B$26)*(1-EXP(-'DGL 4'!$B$26*D895)) + ('DGL 4'!$P$4/'DGL 4'!$B$27)*(1-EXP(-'DGL 4'!$B$27*D895))+ ('DGL 4'!$P$5/'DGL 4'!$B$28)*(1-EXP(-'DGL 4'!$B$28*D895))</f>
        <v>-9.8039387202330737</v>
      </c>
      <c r="G895" s="21">
        <f>(F895+Systeme!$C$20)/Systeme!$C$17</f>
        <v>0.9803921225595339</v>
      </c>
      <c r="I895" s="8">
        <f>('DGL 4'!$P$7/'DGL 4'!$B$26)*(1-EXP(-'DGL 4'!$B$26*D895)) + ('DGL 4'!$P$8/'DGL 4'!$B$27)*(1-EXP(-'DGL 4'!$B$27*D895))+ ('DGL 4'!$P$9/'DGL 4'!$B$28)*(1-EXP(-'DGL 4'!$B$28*D895))</f>
        <v>9.8039212179059874</v>
      </c>
      <c r="J895" s="21">
        <f>(I895+Systeme!$K$20)/Systeme!$K$17</f>
        <v>9.8039212179059868E-3</v>
      </c>
      <c r="L895" s="8">
        <f t="shared" si="26"/>
        <v>9.8039392881844639E-8</v>
      </c>
      <c r="M895" s="21">
        <f>(L895+Systeme!$S$20)/Systeme!$S$17</f>
        <v>9.8039392881844639E-11</v>
      </c>
      <c r="O895" s="8">
        <f>('DGL 4'!$P$15/'DGL 4'!$B$26)*(1-EXP(-'DGL 4'!$B$26*D895)) + ('DGL 4'!$P$16/'DGL 4'!$B$27)*(1-EXP(-'DGL 4'!$B$27*D895))+ ('DGL 4'!$P$17/'DGL 4'!$B$28)*(1-EXP(-'DGL 4'!$B$28*D895))</f>
        <v>1.7404287693423214E-5</v>
      </c>
      <c r="P895" s="21">
        <f>(O895+Systeme!$AA$20)/Systeme!$AA$17</f>
        <v>1.7404287693423213E-16</v>
      </c>
    </row>
    <row r="896" spans="1:16" x14ac:dyDescent="0.25">
      <c r="A896" s="4">
        <f t="shared" si="27"/>
        <v>894</v>
      </c>
      <c r="D896" s="19">
        <f>A896*0.001 *Systeme!$G$4</f>
        <v>447</v>
      </c>
      <c r="F896" s="8">
        <f>('DGL 4'!$P$3/'DGL 4'!$B$26)*(1-EXP(-'DGL 4'!$B$26*D896)) + ('DGL 4'!$P$4/'DGL 4'!$B$27)*(1-EXP(-'DGL 4'!$B$27*D896))+ ('DGL 4'!$P$5/'DGL 4'!$B$28)*(1-EXP(-'DGL 4'!$B$28*D896))</f>
        <v>-9.8039387394566848</v>
      </c>
      <c r="G896" s="21">
        <f>(F896+Systeme!$C$20)/Systeme!$C$17</f>
        <v>0.98039212252108665</v>
      </c>
      <c r="I896" s="8">
        <f>('DGL 4'!$P$7/'DGL 4'!$B$26)*(1-EXP(-'DGL 4'!$B$26*D896)) + ('DGL 4'!$P$8/'DGL 4'!$B$27)*(1-EXP(-'DGL 4'!$B$27*D896))+ ('DGL 4'!$P$9/'DGL 4'!$B$28)*(1-EXP(-'DGL 4'!$B$28*D896))</f>
        <v>9.8039212175215145</v>
      </c>
      <c r="J896" s="21">
        <f>(I896+Systeme!$K$20)/Systeme!$K$17</f>
        <v>9.8039212175215149E-3</v>
      </c>
      <c r="L896" s="8">
        <f t="shared" si="26"/>
        <v>9.8039394192116517E-8</v>
      </c>
      <c r="M896" s="21">
        <f>(L896+Systeme!$S$20)/Systeme!$S$17</f>
        <v>9.8039394192116514E-11</v>
      </c>
      <c r="O896" s="8">
        <f>('DGL 4'!$P$15/'DGL 4'!$B$26)*(1-EXP(-'DGL 4'!$B$26*D896)) + ('DGL 4'!$P$16/'DGL 4'!$B$27)*(1-EXP(-'DGL 4'!$B$27*D896))+ ('DGL 4'!$P$17/'DGL 4'!$B$28)*(1-EXP(-'DGL 4'!$B$28*D896))</f>
        <v>1.7423895776158272E-5</v>
      </c>
      <c r="P896" s="21">
        <f>(O896+Systeme!$AA$20)/Systeme!$AA$17</f>
        <v>1.7423895776158271E-16</v>
      </c>
    </row>
    <row r="897" spans="1:16" x14ac:dyDescent="0.25">
      <c r="A897" s="4">
        <f t="shared" si="27"/>
        <v>895</v>
      </c>
      <c r="D897" s="19">
        <f>A897*0.001 *Systeme!$G$4</f>
        <v>447.5</v>
      </c>
      <c r="F897" s="8">
        <f>('DGL 4'!$P$3/'DGL 4'!$B$26)*(1-EXP(-'DGL 4'!$B$26*D897)) + ('DGL 4'!$P$4/'DGL 4'!$B$27)*(1-EXP(-'DGL 4'!$B$27*D897))+ ('DGL 4'!$P$5/'DGL 4'!$B$28)*(1-EXP(-'DGL 4'!$B$28*D897))</f>
        <v>-9.8039387586802942</v>
      </c>
      <c r="G897" s="21">
        <f>(F897+Systeme!$C$20)/Systeme!$C$17</f>
        <v>0.98039212248263941</v>
      </c>
      <c r="I897" s="8">
        <f>('DGL 4'!$P$7/'DGL 4'!$B$26)*(1-EXP(-'DGL 4'!$B$26*D897)) + ('DGL 4'!$P$8/'DGL 4'!$B$27)*(1-EXP(-'DGL 4'!$B$27*D897))+ ('DGL 4'!$P$9/'DGL 4'!$B$28)*(1-EXP(-'DGL 4'!$B$28*D897))</f>
        <v>9.8039212171370416</v>
      </c>
      <c r="J897" s="21">
        <f>(I897+Systeme!$K$20)/Systeme!$K$17</f>
        <v>9.8039212171370411E-3</v>
      </c>
      <c r="L897" s="8">
        <f t="shared" si="26"/>
        <v>9.8039393726034944E-8</v>
      </c>
      <c r="M897" s="21">
        <f>(L897+Systeme!$S$20)/Systeme!$S$17</f>
        <v>9.8039393726034942E-11</v>
      </c>
      <c r="O897" s="8">
        <f>('DGL 4'!$P$15/'DGL 4'!$B$26)*(1-EXP(-'DGL 4'!$B$26*D897)) + ('DGL 4'!$P$16/'DGL 4'!$B$27)*(1-EXP(-'DGL 4'!$B$27*D897))+ ('DGL 4'!$P$17/'DGL 4'!$B$28)*(1-EXP(-'DGL 4'!$B$28*D897))</f>
        <v>1.7443503858893328E-5</v>
      </c>
      <c r="P897" s="21">
        <f>(O897+Systeme!$AA$20)/Systeme!$AA$17</f>
        <v>1.7443503858893328E-16</v>
      </c>
    </row>
    <row r="898" spans="1:16" x14ac:dyDescent="0.25">
      <c r="A898" s="4">
        <f t="shared" si="27"/>
        <v>896</v>
      </c>
      <c r="D898" s="19">
        <f>A898*0.001 *Systeme!$G$4</f>
        <v>448</v>
      </c>
      <c r="F898" s="8">
        <f>('DGL 4'!$P$3/'DGL 4'!$B$26)*(1-EXP(-'DGL 4'!$B$26*D898)) + ('DGL 4'!$P$4/'DGL 4'!$B$27)*(1-EXP(-'DGL 4'!$B$27*D898))+ ('DGL 4'!$P$5/'DGL 4'!$B$28)*(1-EXP(-'DGL 4'!$B$28*D898))</f>
        <v>-9.8039387779039053</v>
      </c>
      <c r="G898" s="21">
        <f>(F898+Systeme!$C$20)/Systeme!$C$17</f>
        <v>0.98039212244419216</v>
      </c>
      <c r="I898" s="8">
        <f>('DGL 4'!$P$7/'DGL 4'!$B$26)*(1-EXP(-'DGL 4'!$B$26*D898)) + ('DGL 4'!$P$8/'DGL 4'!$B$27)*(1-EXP(-'DGL 4'!$B$27*D898))+ ('DGL 4'!$P$9/'DGL 4'!$B$28)*(1-EXP(-'DGL 4'!$B$28*D898))</f>
        <v>9.8039212167525704</v>
      </c>
      <c r="J898" s="21">
        <f>(I898+Systeme!$K$20)/Systeme!$K$17</f>
        <v>9.8039212167525709E-3</v>
      </c>
      <c r="L898" s="8">
        <f t="shared" si="26"/>
        <v>9.8039393259949983E-8</v>
      </c>
      <c r="M898" s="21">
        <f>(L898+Systeme!$S$20)/Systeme!$S$17</f>
        <v>9.8039393259949983E-11</v>
      </c>
      <c r="O898" s="8">
        <f>('DGL 4'!$P$15/'DGL 4'!$B$26)*(1-EXP(-'DGL 4'!$B$26*D898)) + ('DGL 4'!$P$16/'DGL 4'!$B$27)*(1-EXP(-'DGL 4'!$B$27*D898))+ ('DGL 4'!$P$17/'DGL 4'!$B$28)*(1-EXP(-'DGL 4'!$B$28*D898))</f>
        <v>1.7463111941628386E-5</v>
      </c>
      <c r="P898" s="21">
        <f>(O898+Systeme!$AA$20)/Systeme!$AA$17</f>
        <v>1.7463111941628386E-16</v>
      </c>
    </row>
    <row r="899" spans="1:16" x14ac:dyDescent="0.25">
      <c r="A899" s="4">
        <f t="shared" si="27"/>
        <v>897</v>
      </c>
      <c r="D899" s="19">
        <f>A899*0.001 *Systeme!$G$4</f>
        <v>448.5</v>
      </c>
      <c r="F899" s="8">
        <f>('DGL 4'!$P$3/'DGL 4'!$B$26)*(1-EXP(-'DGL 4'!$B$26*D899)) + ('DGL 4'!$P$4/'DGL 4'!$B$27)*(1-EXP(-'DGL 4'!$B$27*D899))+ ('DGL 4'!$P$5/'DGL 4'!$B$28)*(1-EXP(-'DGL 4'!$B$28*D899))</f>
        <v>-9.8039387971275165</v>
      </c>
      <c r="G899" s="21">
        <f>(F899+Systeme!$C$20)/Systeme!$C$17</f>
        <v>0.98039212240574503</v>
      </c>
      <c r="I899" s="8">
        <f>('DGL 4'!$P$7/'DGL 4'!$B$26)*(1-EXP(-'DGL 4'!$B$26*D899)) + ('DGL 4'!$P$8/'DGL 4'!$B$27)*(1-EXP(-'DGL 4'!$B$27*D899))+ ('DGL 4'!$P$9/'DGL 4'!$B$28)*(1-EXP(-'DGL 4'!$B$28*D899))</f>
        <v>9.8039212163680975</v>
      </c>
      <c r="J899" s="21">
        <f>(I899+Systeme!$K$20)/Systeme!$K$17</f>
        <v>9.8039212163680972E-3</v>
      </c>
      <c r="L899" s="8">
        <f t="shared" si="26"/>
        <v>9.8039394570221861E-8</v>
      </c>
      <c r="M899" s="21">
        <f>(L899+Systeme!$S$20)/Systeme!$S$17</f>
        <v>9.8039394570221858E-11</v>
      </c>
      <c r="O899" s="8">
        <f>('DGL 4'!$P$15/'DGL 4'!$B$26)*(1-EXP(-'DGL 4'!$B$26*D899)) + ('DGL 4'!$P$16/'DGL 4'!$B$27)*(1-EXP(-'DGL 4'!$B$27*D899))+ ('DGL 4'!$P$17/'DGL 4'!$B$28)*(1-EXP(-'DGL 4'!$B$28*D899))</f>
        <v>1.7482720024363445E-5</v>
      </c>
      <c r="P899" s="21">
        <f>(O899+Systeme!$AA$20)/Systeme!$AA$17</f>
        <v>1.7482720024363445E-16</v>
      </c>
    </row>
    <row r="900" spans="1:16" x14ac:dyDescent="0.25">
      <c r="A900" s="4">
        <f t="shared" si="27"/>
        <v>898</v>
      </c>
      <c r="D900" s="19">
        <f>A900*0.001 *Systeme!$G$4</f>
        <v>449</v>
      </c>
      <c r="F900" s="8">
        <f>('DGL 4'!$P$3/'DGL 4'!$B$26)*(1-EXP(-'DGL 4'!$B$26*D900)) + ('DGL 4'!$P$4/'DGL 4'!$B$27)*(1-EXP(-'DGL 4'!$B$27*D900))+ ('DGL 4'!$P$5/'DGL 4'!$B$28)*(1-EXP(-'DGL 4'!$B$28*D900))</f>
        <v>-9.8039388163511276</v>
      </c>
      <c r="G900" s="21">
        <f>(F900+Systeme!$C$20)/Systeme!$C$17</f>
        <v>0.98039212236729767</v>
      </c>
      <c r="I900" s="8">
        <f>('DGL 4'!$P$7/'DGL 4'!$B$26)*(1-EXP(-'DGL 4'!$B$26*D900)) + ('DGL 4'!$P$8/'DGL 4'!$B$27)*(1-EXP(-'DGL 4'!$B$27*D900))+ ('DGL 4'!$P$9/'DGL 4'!$B$28)*(1-EXP(-'DGL 4'!$B$28*D900))</f>
        <v>9.8039212159836246</v>
      </c>
      <c r="J900" s="21">
        <f>(I900+Systeme!$K$20)/Systeme!$K$17</f>
        <v>9.8039212159836252E-3</v>
      </c>
      <c r="L900" s="8">
        <f t="shared" ref="L900:L963" si="28">-(F900+I900+O900)</f>
        <v>9.8039395880493739E-8</v>
      </c>
      <c r="M900" s="21">
        <f>(L900+Systeme!$S$20)/Systeme!$S$17</f>
        <v>9.8039395880493732E-11</v>
      </c>
      <c r="O900" s="8">
        <f>('DGL 4'!$P$15/'DGL 4'!$B$26)*(1-EXP(-'DGL 4'!$B$26*D900)) + ('DGL 4'!$P$16/'DGL 4'!$B$27)*(1-EXP(-'DGL 4'!$B$27*D900))+ ('DGL 4'!$P$17/'DGL 4'!$B$28)*(1-EXP(-'DGL 4'!$B$28*D900))</f>
        <v>1.7502328107098504E-5</v>
      </c>
      <c r="P900" s="21">
        <f>(O900+Systeme!$AA$20)/Systeme!$AA$17</f>
        <v>1.7502328107098504E-16</v>
      </c>
    </row>
    <row r="901" spans="1:16" x14ac:dyDescent="0.25">
      <c r="A901" s="4">
        <f t="shared" ref="A901:A964" si="29">A900+1</f>
        <v>899</v>
      </c>
      <c r="D901" s="19">
        <f>A901*0.001 *Systeme!$G$4</f>
        <v>449.5</v>
      </c>
      <c r="F901" s="8">
        <f>('DGL 4'!$P$3/'DGL 4'!$B$26)*(1-EXP(-'DGL 4'!$B$26*D901)) + ('DGL 4'!$P$4/'DGL 4'!$B$27)*(1-EXP(-'DGL 4'!$B$27*D901))+ ('DGL 4'!$P$5/'DGL 4'!$B$28)*(1-EXP(-'DGL 4'!$B$28*D901))</f>
        <v>-9.8039388355747388</v>
      </c>
      <c r="G901" s="21">
        <f>(F901+Systeme!$C$20)/Systeme!$C$17</f>
        <v>0.98039212232885053</v>
      </c>
      <c r="I901" s="8">
        <f>('DGL 4'!$P$7/'DGL 4'!$B$26)*(1-EXP(-'DGL 4'!$B$26*D901)) + ('DGL 4'!$P$8/'DGL 4'!$B$27)*(1-EXP(-'DGL 4'!$B$27*D901))+ ('DGL 4'!$P$9/'DGL 4'!$B$28)*(1-EXP(-'DGL 4'!$B$28*D901))</f>
        <v>9.8039212155991535</v>
      </c>
      <c r="J901" s="21">
        <f>(I901+Systeme!$K$20)/Systeme!$K$17</f>
        <v>9.8039212155991533E-3</v>
      </c>
      <c r="L901" s="8">
        <f t="shared" si="28"/>
        <v>9.8039395414408777E-8</v>
      </c>
      <c r="M901" s="21">
        <f>(L901+Systeme!$S$20)/Systeme!$S$17</f>
        <v>9.8039395414408774E-11</v>
      </c>
      <c r="O901" s="8">
        <f>('DGL 4'!$P$15/'DGL 4'!$B$26)*(1-EXP(-'DGL 4'!$B$26*D901)) + ('DGL 4'!$P$16/'DGL 4'!$B$27)*(1-EXP(-'DGL 4'!$B$27*D901))+ ('DGL 4'!$P$17/'DGL 4'!$B$28)*(1-EXP(-'DGL 4'!$B$28*D901))</f>
        <v>1.7521936189833562E-5</v>
      </c>
      <c r="P901" s="21">
        <f>(O901+Systeme!$AA$20)/Systeme!$AA$17</f>
        <v>1.7521936189833562E-16</v>
      </c>
    </row>
    <row r="902" spans="1:16" x14ac:dyDescent="0.25">
      <c r="A902" s="4">
        <f t="shared" si="29"/>
        <v>900</v>
      </c>
      <c r="D902" s="19">
        <f>A902*0.001 *Systeme!$G$4</f>
        <v>450</v>
      </c>
      <c r="F902" s="8">
        <f>('DGL 4'!$P$3/'DGL 4'!$B$26)*(1-EXP(-'DGL 4'!$B$26*D902)) + ('DGL 4'!$P$4/'DGL 4'!$B$27)*(1-EXP(-'DGL 4'!$B$27*D902))+ ('DGL 4'!$P$5/'DGL 4'!$B$28)*(1-EXP(-'DGL 4'!$B$28*D902))</f>
        <v>-9.8039388547983481</v>
      </c>
      <c r="G902" s="21">
        <f>(F902+Systeme!$C$20)/Systeme!$C$17</f>
        <v>0.98039212229040329</v>
      </c>
      <c r="I902" s="8">
        <f>('DGL 4'!$P$7/'DGL 4'!$B$26)*(1-EXP(-'DGL 4'!$B$26*D902)) + ('DGL 4'!$P$8/'DGL 4'!$B$27)*(1-EXP(-'DGL 4'!$B$27*D902))+ ('DGL 4'!$P$9/'DGL 4'!$B$28)*(1-EXP(-'DGL 4'!$B$28*D902))</f>
        <v>9.8039212152146806</v>
      </c>
      <c r="J902" s="21">
        <f>(I902+Systeme!$K$20)/Systeme!$K$17</f>
        <v>9.8039212152146813E-3</v>
      </c>
      <c r="L902" s="8">
        <f t="shared" si="28"/>
        <v>9.8039394948323816E-8</v>
      </c>
      <c r="M902" s="21">
        <f>(L902+Systeme!$S$20)/Systeme!$S$17</f>
        <v>9.8039394948323815E-11</v>
      </c>
      <c r="O902" s="8">
        <f>('DGL 4'!$P$15/'DGL 4'!$B$26)*(1-EXP(-'DGL 4'!$B$26*D902)) + ('DGL 4'!$P$16/'DGL 4'!$B$27)*(1-EXP(-'DGL 4'!$B$27*D902))+ ('DGL 4'!$P$17/'DGL 4'!$B$28)*(1-EXP(-'DGL 4'!$B$28*D902))</f>
        <v>1.7541544272568621E-5</v>
      </c>
      <c r="P902" s="21">
        <f>(O902+Systeme!$AA$20)/Systeme!$AA$17</f>
        <v>1.7541544272568621E-16</v>
      </c>
    </row>
    <row r="903" spans="1:16" x14ac:dyDescent="0.25">
      <c r="A903" s="4">
        <f t="shared" si="29"/>
        <v>901</v>
      </c>
      <c r="D903" s="19">
        <f>A903*0.001 *Systeme!$G$4</f>
        <v>450.5</v>
      </c>
      <c r="F903" s="8">
        <f>('DGL 4'!$P$3/'DGL 4'!$B$26)*(1-EXP(-'DGL 4'!$B$26*D903)) + ('DGL 4'!$P$4/'DGL 4'!$B$27)*(1-EXP(-'DGL 4'!$B$27*D903))+ ('DGL 4'!$P$5/'DGL 4'!$B$28)*(1-EXP(-'DGL 4'!$B$28*D903))</f>
        <v>-9.8039388740219593</v>
      </c>
      <c r="G903" s="21">
        <f>(F903+Systeme!$C$20)/Systeme!$C$17</f>
        <v>0.98039212225195604</v>
      </c>
      <c r="I903" s="8">
        <f>('DGL 4'!$P$7/'DGL 4'!$B$26)*(1-EXP(-'DGL 4'!$B$26*D903)) + ('DGL 4'!$P$8/'DGL 4'!$B$27)*(1-EXP(-'DGL 4'!$B$27*D903))+ ('DGL 4'!$P$9/'DGL 4'!$B$28)*(1-EXP(-'DGL 4'!$B$28*D903))</f>
        <v>9.8039212148302095</v>
      </c>
      <c r="J903" s="21">
        <f>(I903+Systeme!$K$20)/Systeme!$K$17</f>
        <v>9.8039212148302093E-3</v>
      </c>
      <c r="L903" s="8">
        <f t="shared" si="28"/>
        <v>9.8039394482242242E-8</v>
      </c>
      <c r="M903" s="21">
        <f>(L903+Systeme!$S$20)/Systeme!$S$17</f>
        <v>9.8039394482242243E-11</v>
      </c>
      <c r="O903" s="8">
        <f>('DGL 4'!$P$15/'DGL 4'!$B$26)*(1-EXP(-'DGL 4'!$B$26*D903)) + ('DGL 4'!$P$16/'DGL 4'!$B$27)*(1-EXP(-'DGL 4'!$B$27*D903))+ ('DGL 4'!$P$17/'DGL 4'!$B$28)*(1-EXP(-'DGL 4'!$B$28*D903))</f>
        <v>1.7561152355303676E-5</v>
      </c>
      <c r="P903" s="21">
        <f>(O903+Systeme!$AA$20)/Systeme!$AA$17</f>
        <v>1.7561152355303677E-16</v>
      </c>
    </row>
    <row r="904" spans="1:16" x14ac:dyDescent="0.25">
      <c r="A904" s="4">
        <f t="shared" si="29"/>
        <v>902</v>
      </c>
      <c r="D904" s="19">
        <f>A904*0.001 *Systeme!$G$4</f>
        <v>451</v>
      </c>
      <c r="F904" s="8">
        <f>('DGL 4'!$P$3/'DGL 4'!$B$26)*(1-EXP(-'DGL 4'!$B$26*D904)) + ('DGL 4'!$P$4/'DGL 4'!$B$27)*(1-EXP(-'DGL 4'!$B$27*D904))+ ('DGL 4'!$P$5/'DGL 4'!$B$28)*(1-EXP(-'DGL 4'!$B$28*D904))</f>
        <v>-9.8039388932455704</v>
      </c>
      <c r="G904" s="21">
        <f>(F904+Systeme!$C$20)/Systeme!$C$17</f>
        <v>0.98039212221350891</v>
      </c>
      <c r="I904" s="8">
        <f>('DGL 4'!$P$7/'DGL 4'!$B$26)*(1-EXP(-'DGL 4'!$B$26*D904)) + ('DGL 4'!$P$8/'DGL 4'!$B$27)*(1-EXP(-'DGL 4'!$B$27*D904))+ ('DGL 4'!$P$9/'DGL 4'!$B$28)*(1-EXP(-'DGL 4'!$B$28*D904))</f>
        <v>9.8039212144457366</v>
      </c>
      <c r="J904" s="21">
        <f>(I904+Systeme!$K$20)/Systeme!$K$17</f>
        <v>9.8039212144457374E-3</v>
      </c>
      <c r="L904" s="8">
        <f t="shared" si="28"/>
        <v>9.803939579251412E-8</v>
      </c>
      <c r="M904" s="21">
        <f>(L904+Systeme!$S$20)/Systeme!$S$17</f>
        <v>9.8039395792514117E-11</v>
      </c>
      <c r="O904" s="8">
        <f>('DGL 4'!$P$15/'DGL 4'!$B$26)*(1-EXP(-'DGL 4'!$B$26*D904)) + ('DGL 4'!$P$16/'DGL 4'!$B$27)*(1-EXP(-'DGL 4'!$B$27*D904))+ ('DGL 4'!$P$17/'DGL 4'!$B$28)*(1-EXP(-'DGL 4'!$B$28*D904))</f>
        <v>1.7580760438038735E-5</v>
      </c>
      <c r="P904" s="21">
        <f>(O904+Systeme!$AA$20)/Systeme!$AA$17</f>
        <v>1.7580760438038736E-16</v>
      </c>
    </row>
    <row r="905" spans="1:16" x14ac:dyDescent="0.25">
      <c r="A905" s="4">
        <f t="shared" si="29"/>
        <v>903</v>
      </c>
      <c r="D905" s="19">
        <f>A905*0.001 *Systeme!$G$4</f>
        <v>451.5</v>
      </c>
      <c r="F905" s="8">
        <f>('DGL 4'!$P$3/'DGL 4'!$B$26)*(1-EXP(-'DGL 4'!$B$26*D905)) + ('DGL 4'!$P$4/'DGL 4'!$B$27)*(1-EXP(-'DGL 4'!$B$27*D905))+ ('DGL 4'!$P$5/'DGL 4'!$B$28)*(1-EXP(-'DGL 4'!$B$28*D905))</f>
        <v>-9.8039389124691816</v>
      </c>
      <c r="G905" s="21">
        <f>(F905+Systeme!$C$20)/Systeme!$C$17</f>
        <v>0.98039212217506166</v>
      </c>
      <c r="I905" s="8">
        <f>('DGL 4'!$P$7/'DGL 4'!$B$26)*(1-EXP(-'DGL 4'!$B$26*D905)) + ('DGL 4'!$P$8/'DGL 4'!$B$27)*(1-EXP(-'DGL 4'!$B$27*D905))+ ('DGL 4'!$P$9/'DGL 4'!$B$28)*(1-EXP(-'DGL 4'!$B$28*D905))</f>
        <v>9.8039212140612637</v>
      </c>
      <c r="J905" s="21">
        <f>(I905+Systeme!$K$20)/Systeme!$K$17</f>
        <v>9.8039212140612637E-3</v>
      </c>
      <c r="L905" s="8">
        <f t="shared" si="28"/>
        <v>9.8039397102785998E-8</v>
      </c>
      <c r="M905" s="21">
        <f>(L905+Systeme!$S$20)/Systeme!$S$17</f>
        <v>9.8039397102785992E-11</v>
      </c>
      <c r="O905" s="8">
        <f>('DGL 4'!$P$15/'DGL 4'!$B$26)*(1-EXP(-'DGL 4'!$B$26*D905)) + ('DGL 4'!$P$16/'DGL 4'!$B$27)*(1-EXP(-'DGL 4'!$B$27*D905))+ ('DGL 4'!$P$17/'DGL 4'!$B$28)*(1-EXP(-'DGL 4'!$B$28*D905))</f>
        <v>1.7600368520773794E-5</v>
      </c>
      <c r="P905" s="21">
        <f>(O905+Systeme!$AA$20)/Systeme!$AA$17</f>
        <v>1.7600368520773794E-16</v>
      </c>
    </row>
    <row r="906" spans="1:16" x14ac:dyDescent="0.25">
      <c r="A906" s="4">
        <f t="shared" si="29"/>
        <v>904</v>
      </c>
      <c r="D906" s="19">
        <f>A906*0.001 *Systeme!$G$4</f>
        <v>452</v>
      </c>
      <c r="F906" s="8">
        <f>('DGL 4'!$P$3/'DGL 4'!$B$26)*(1-EXP(-'DGL 4'!$B$26*D906)) + ('DGL 4'!$P$4/'DGL 4'!$B$27)*(1-EXP(-'DGL 4'!$B$27*D906))+ ('DGL 4'!$P$5/'DGL 4'!$B$28)*(1-EXP(-'DGL 4'!$B$28*D906))</f>
        <v>-9.803938931692791</v>
      </c>
      <c r="G906" s="21">
        <f>(F906+Systeme!$C$20)/Systeme!$C$17</f>
        <v>0.98039212213661442</v>
      </c>
      <c r="I906" s="8">
        <f>('DGL 4'!$P$7/'DGL 4'!$B$26)*(1-EXP(-'DGL 4'!$B$26*D906)) + ('DGL 4'!$P$8/'DGL 4'!$B$27)*(1-EXP(-'DGL 4'!$B$27*D906))+ ('DGL 4'!$P$9/'DGL 4'!$B$28)*(1-EXP(-'DGL 4'!$B$28*D906))</f>
        <v>9.8039212136767926</v>
      </c>
      <c r="J906" s="21">
        <f>(I906+Systeme!$K$20)/Systeme!$K$17</f>
        <v>9.8039212136767934E-3</v>
      </c>
      <c r="L906" s="8">
        <f t="shared" si="28"/>
        <v>9.8039394860344198E-8</v>
      </c>
      <c r="M906" s="21">
        <f>(L906+Systeme!$S$20)/Systeme!$S$17</f>
        <v>9.80393948603442E-11</v>
      </c>
      <c r="O906" s="8">
        <f>('DGL 4'!$P$15/'DGL 4'!$B$26)*(1-EXP(-'DGL 4'!$B$26*D906)) + ('DGL 4'!$P$16/'DGL 4'!$B$27)*(1-EXP(-'DGL 4'!$B$27*D906))+ ('DGL 4'!$P$17/'DGL 4'!$B$28)*(1-EXP(-'DGL 4'!$B$28*D906))</f>
        <v>1.7619976603508852E-5</v>
      </c>
      <c r="P906" s="21">
        <f>(O906+Systeme!$AA$20)/Systeme!$AA$17</f>
        <v>1.7619976603508853E-16</v>
      </c>
    </row>
    <row r="907" spans="1:16" x14ac:dyDescent="0.25">
      <c r="A907" s="4">
        <f t="shared" si="29"/>
        <v>905</v>
      </c>
      <c r="D907" s="19">
        <f>A907*0.001 *Systeme!$G$4</f>
        <v>452.5</v>
      </c>
      <c r="F907" s="8">
        <f>('DGL 4'!$P$3/'DGL 4'!$B$26)*(1-EXP(-'DGL 4'!$B$26*D907)) + ('DGL 4'!$P$4/'DGL 4'!$B$27)*(1-EXP(-'DGL 4'!$B$27*D907))+ ('DGL 4'!$P$5/'DGL 4'!$B$28)*(1-EXP(-'DGL 4'!$B$28*D907))</f>
        <v>-9.8039389509164021</v>
      </c>
      <c r="G907" s="21">
        <f>(F907+Systeme!$C$20)/Systeme!$C$17</f>
        <v>0.98039212209816717</v>
      </c>
      <c r="I907" s="8">
        <f>('DGL 4'!$P$7/'DGL 4'!$B$26)*(1-EXP(-'DGL 4'!$B$26*D907)) + ('DGL 4'!$P$8/'DGL 4'!$B$27)*(1-EXP(-'DGL 4'!$B$27*D907))+ ('DGL 4'!$P$9/'DGL 4'!$B$28)*(1-EXP(-'DGL 4'!$B$28*D907))</f>
        <v>9.8039212132923197</v>
      </c>
      <c r="J907" s="21">
        <f>(I907+Systeme!$K$20)/Systeme!$K$17</f>
        <v>9.8039212132923197E-3</v>
      </c>
      <c r="L907" s="8">
        <f t="shared" si="28"/>
        <v>9.8039396170616076E-8</v>
      </c>
      <c r="M907" s="21">
        <f>(L907+Systeme!$S$20)/Systeme!$S$17</f>
        <v>9.8039396170616075E-11</v>
      </c>
      <c r="O907" s="8">
        <f>('DGL 4'!$P$15/'DGL 4'!$B$26)*(1-EXP(-'DGL 4'!$B$26*D907)) + ('DGL 4'!$P$16/'DGL 4'!$B$27)*(1-EXP(-'DGL 4'!$B$27*D907))+ ('DGL 4'!$P$17/'DGL 4'!$B$28)*(1-EXP(-'DGL 4'!$B$28*D907))</f>
        <v>1.7639584686243911E-5</v>
      </c>
      <c r="P907" s="21">
        <f>(O907+Systeme!$AA$20)/Systeme!$AA$17</f>
        <v>1.7639584686243912E-16</v>
      </c>
    </row>
    <row r="908" spans="1:16" x14ac:dyDescent="0.25">
      <c r="A908" s="4">
        <f t="shared" si="29"/>
        <v>906</v>
      </c>
      <c r="D908" s="19">
        <f>A908*0.001 *Systeme!$G$4</f>
        <v>453</v>
      </c>
      <c r="F908" s="8">
        <f>('DGL 4'!$P$3/'DGL 4'!$B$26)*(1-EXP(-'DGL 4'!$B$26*D908)) + ('DGL 4'!$P$4/'DGL 4'!$B$27)*(1-EXP(-'DGL 4'!$B$27*D908))+ ('DGL 4'!$P$5/'DGL 4'!$B$28)*(1-EXP(-'DGL 4'!$B$28*D908))</f>
        <v>-9.8039389701400133</v>
      </c>
      <c r="G908" s="21">
        <f>(F908+Systeme!$C$20)/Systeme!$C$17</f>
        <v>0.98039212205972004</v>
      </c>
      <c r="I908" s="8">
        <f>('DGL 4'!$P$7/'DGL 4'!$B$26)*(1-EXP(-'DGL 4'!$B$26*D908)) + ('DGL 4'!$P$8/'DGL 4'!$B$27)*(1-EXP(-'DGL 4'!$B$27*D908))+ ('DGL 4'!$P$9/'DGL 4'!$B$28)*(1-EXP(-'DGL 4'!$B$28*D908))</f>
        <v>9.8039212129078486</v>
      </c>
      <c r="J908" s="21">
        <f>(I908+Systeme!$K$20)/Systeme!$K$17</f>
        <v>9.8039212129078478E-3</v>
      </c>
      <c r="L908" s="8">
        <f t="shared" si="28"/>
        <v>9.8039395704534502E-8</v>
      </c>
      <c r="M908" s="21">
        <f>(L908+Systeme!$S$20)/Systeme!$S$17</f>
        <v>9.8039395704534502E-11</v>
      </c>
      <c r="O908" s="8">
        <f>('DGL 4'!$P$15/'DGL 4'!$B$26)*(1-EXP(-'DGL 4'!$B$26*D908)) + ('DGL 4'!$P$16/'DGL 4'!$B$27)*(1-EXP(-'DGL 4'!$B$27*D908))+ ('DGL 4'!$P$17/'DGL 4'!$B$28)*(1-EXP(-'DGL 4'!$B$28*D908))</f>
        <v>1.7659192768978966E-5</v>
      </c>
      <c r="P908" s="21">
        <f>(O908+Systeme!$AA$20)/Systeme!$AA$17</f>
        <v>1.7659192768978965E-16</v>
      </c>
    </row>
    <row r="909" spans="1:16" x14ac:dyDescent="0.25">
      <c r="A909" s="4">
        <f t="shared" si="29"/>
        <v>907</v>
      </c>
      <c r="D909" s="19">
        <f>A909*0.001 *Systeme!$G$4</f>
        <v>453.5</v>
      </c>
      <c r="F909" s="8">
        <f>('DGL 4'!$P$3/'DGL 4'!$B$26)*(1-EXP(-'DGL 4'!$B$26*D909)) + ('DGL 4'!$P$4/'DGL 4'!$B$27)*(1-EXP(-'DGL 4'!$B$27*D909))+ ('DGL 4'!$P$5/'DGL 4'!$B$28)*(1-EXP(-'DGL 4'!$B$28*D909))</f>
        <v>-9.8039389893636244</v>
      </c>
      <c r="G909" s="21">
        <f>(F909+Systeme!$C$20)/Systeme!$C$17</f>
        <v>0.98039212202127268</v>
      </c>
      <c r="I909" s="8">
        <f>('DGL 4'!$P$7/'DGL 4'!$B$26)*(1-EXP(-'DGL 4'!$B$26*D909)) + ('DGL 4'!$P$8/'DGL 4'!$B$27)*(1-EXP(-'DGL 4'!$B$27*D909))+ ('DGL 4'!$P$9/'DGL 4'!$B$28)*(1-EXP(-'DGL 4'!$B$28*D909))</f>
        <v>9.8039212125233757</v>
      </c>
      <c r="J909" s="21">
        <f>(I909+Systeme!$K$20)/Systeme!$K$17</f>
        <v>9.8039212125233758E-3</v>
      </c>
      <c r="L909" s="8">
        <f t="shared" si="28"/>
        <v>9.803939701480638E-8</v>
      </c>
      <c r="M909" s="21">
        <f>(L909+Systeme!$S$20)/Systeme!$S$17</f>
        <v>9.8039397014806377E-11</v>
      </c>
      <c r="O909" s="8">
        <f>('DGL 4'!$P$15/'DGL 4'!$B$26)*(1-EXP(-'DGL 4'!$B$26*D909)) + ('DGL 4'!$P$16/'DGL 4'!$B$27)*(1-EXP(-'DGL 4'!$B$27*D909))+ ('DGL 4'!$P$17/'DGL 4'!$B$28)*(1-EXP(-'DGL 4'!$B$28*D909))</f>
        <v>1.7678800851714025E-5</v>
      </c>
      <c r="P909" s="21">
        <f>(O909+Systeme!$AA$20)/Systeme!$AA$17</f>
        <v>1.7678800851714024E-16</v>
      </c>
    </row>
    <row r="910" spans="1:16" x14ac:dyDescent="0.25">
      <c r="A910" s="4">
        <f t="shared" si="29"/>
        <v>908</v>
      </c>
      <c r="D910" s="19">
        <f>A910*0.001 *Systeme!$G$4</f>
        <v>454</v>
      </c>
      <c r="F910" s="8">
        <f>('DGL 4'!$P$3/'DGL 4'!$B$26)*(1-EXP(-'DGL 4'!$B$26*D910)) + ('DGL 4'!$P$4/'DGL 4'!$B$27)*(1-EXP(-'DGL 4'!$B$27*D910))+ ('DGL 4'!$P$5/'DGL 4'!$B$28)*(1-EXP(-'DGL 4'!$B$28*D910))</f>
        <v>-9.8039390085872338</v>
      </c>
      <c r="G910" s="21">
        <f>(F910+Systeme!$C$20)/Systeme!$C$17</f>
        <v>0.98039212198282555</v>
      </c>
      <c r="I910" s="8">
        <f>('DGL 4'!$P$7/'DGL 4'!$B$26)*(1-EXP(-'DGL 4'!$B$26*D910)) + ('DGL 4'!$P$8/'DGL 4'!$B$27)*(1-EXP(-'DGL 4'!$B$27*D910))+ ('DGL 4'!$P$9/'DGL 4'!$B$28)*(1-EXP(-'DGL 4'!$B$28*D910))</f>
        <v>9.8039212121389028</v>
      </c>
      <c r="J910" s="21">
        <f>(I910+Systeme!$K$20)/Systeme!$K$17</f>
        <v>9.8039212121389021E-3</v>
      </c>
      <c r="L910" s="8">
        <f t="shared" si="28"/>
        <v>9.8039396548721419E-8</v>
      </c>
      <c r="M910" s="21">
        <f>(L910+Systeme!$S$20)/Systeme!$S$17</f>
        <v>9.8039396548721418E-11</v>
      </c>
      <c r="O910" s="8">
        <f>('DGL 4'!$P$15/'DGL 4'!$B$26)*(1-EXP(-'DGL 4'!$B$26*D910)) + ('DGL 4'!$P$16/'DGL 4'!$B$27)*(1-EXP(-'DGL 4'!$B$27*D910))+ ('DGL 4'!$P$17/'DGL 4'!$B$28)*(1-EXP(-'DGL 4'!$B$28*D910))</f>
        <v>1.7698408934449084E-5</v>
      </c>
      <c r="P910" s="21">
        <f>(O910+Systeme!$AA$20)/Systeme!$AA$17</f>
        <v>1.7698408934449083E-16</v>
      </c>
    </row>
    <row r="911" spans="1:16" x14ac:dyDescent="0.25">
      <c r="A911" s="4">
        <f t="shared" si="29"/>
        <v>909</v>
      </c>
      <c r="D911" s="19">
        <f>A911*0.001 *Systeme!$G$4</f>
        <v>454.5</v>
      </c>
      <c r="F911" s="8">
        <f>('DGL 4'!$P$3/'DGL 4'!$B$26)*(1-EXP(-'DGL 4'!$B$26*D911)) + ('DGL 4'!$P$4/'DGL 4'!$B$27)*(1-EXP(-'DGL 4'!$B$27*D911))+ ('DGL 4'!$P$5/'DGL 4'!$B$28)*(1-EXP(-'DGL 4'!$B$28*D911))</f>
        <v>-9.8039390278108449</v>
      </c>
      <c r="G911" s="21">
        <f>(F911+Systeme!$C$20)/Systeme!$C$17</f>
        <v>0.9803921219443783</v>
      </c>
      <c r="I911" s="8">
        <f>('DGL 4'!$P$7/'DGL 4'!$B$26)*(1-EXP(-'DGL 4'!$B$26*D911)) + ('DGL 4'!$P$8/'DGL 4'!$B$27)*(1-EXP(-'DGL 4'!$B$27*D911))+ ('DGL 4'!$P$9/'DGL 4'!$B$28)*(1-EXP(-'DGL 4'!$B$28*D911))</f>
        <v>9.8039212117544317</v>
      </c>
      <c r="J911" s="21">
        <f>(I911+Systeme!$K$20)/Systeme!$K$17</f>
        <v>9.8039212117544319E-3</v>
      </c>
      <c r="L911" s="8">
        <f t="shared" si="28"/>
        <v>9.8039396082636457E-8</v>
      </c>
      <c r="M911" s="21">
        <f>(L911+Systeme!$S$20)/Systeme!$S$17</f>
        <v>9.803939608263646E-11</v>
      </c>
      <c r="O911" s="8">
        <f>('DGL 4'!$P$15/'DGL 4'!$B$26)*(1-EXP(-'DGL 4'!$B$26*D911)) + ('DGL 4'!$P$16/'DGL 4'!$B$27)*(1-EXP(-'DGL 4'!$B$27*D911))+ ('DGL 4'!$P$17/'DGL 4'!$B$28)*(1-EXP(-'DGL 4'!$B$28*D911))</f>
        <v>1.7718017017184142E-5</v>
      </c>
      <c r="P911" s="21">
        <f>(O911+Systeme!$AA$20)/Systeme!$AA$17</f>
        <v>1.7718017017184141E-16</v>
      </c>
    </row>
    <row r="912" spans="1:16" x14ac:dyDescent="0.25">
      <c r="A912" s="4">
        <f t="shared" si="29"/>
        <v>910</v>
      </c>
      <c r="D912" s="19">
        <f>A912*0.001 *Systeme!$G$4</f>
        <v>455</v>
      </c>
      <c r="F912" s="8">
        <f>('DGL 4'!$P$3/'DGL 4'!$B$26)*(1-EXP(-'DGL 4'!$B$26*D912)) + ('DGL 4'!$P$4/'DGL 4'!$B$27)*(1-EXP(-'DGL 4'!$B$27*D912))+ ('DGL 4'!$P$5/'DGL 4'!$B$28)*(1-EXP(-'DGL 4'!$B$28*D912))</f>
        <v>-9.8039390470344561</v>
      </c>
      <c r="G912" s="21">
        <f>(F912+Systeme!$C$20)/Systeme!$C$17</f>
        <v>0.98039212190593106</v>
      </c>
      <c r="I912" s="8">
        <f>('DGL 4'!$P$7/'DGL 4'!$B$26)*(1-EXP(-'DGL 4'!$B$26*D912)) + ('DGL 4'!$P$8/'DGL 4'!$B$27)*(1-EXP(-'DGL 4'!$B$27*D912))+ ('DGL 4'!$P$9/'DGL 4'!$B$28)*(1-EXP(-'DGL 4'!$B$28*D912))</f>
        <v>9.8039212113699588</v>
      </c>
      <c r="J912" s="21">
        <f>(I912+Systeme!$K$20)/Systeme!$K$17</f>
        <v>9.8039212113699582E-3</v>
      </c>
      <c r="L912" s="8">
        <f t="shared" si="28"/>
        <v>9.8039397392908335E-8</v>
      </c>
      <c r="M912" s="21">
        <f>(L912+Systeme!$S$20)/Systeme!$S$17</f>
        <v>9.8039397392908334E-11</v>
      </c>
      <c r="O912" s="8">
        <f>('DGL 4'!$P$15/'DGL 4'!$B$26)*(1-EXP(-'DGL 4'!$B$26*D912)) + ('DGL 4'!$P$16/'DGL 4'!$B$27)*(1-EXP(-'DGL 4'!$B$27*D912))+ ('DGL 4'!$P$17/'DGL 4'!$B$28)*(1-EXP(-'DGL 4'!$B$28*D912))</f>
        <v>1.7737625099919201E-5</v>
      </c>
      <c r="P912" s="21">
        <f>(O912+Systeme!$AA$20)/Systeme!$AA$17</f>
        <v>1.77376250999192E-16</v>
      </c>
    </row>
    <row r="913" spans="1:16" x14ac:dyDescent="0.25">
      <c r="A913" s="4">
        <f t="shared" si="29"/>
        <v>911</v>
      </c>
      <c r="D913" s="19">
        <f>A913*0.001 *Systeme!$G$4</f>
        <v>455.5</v>
      </c>
      <c r="F913" s="8">
        <f>('DGL 4'!$P$3/'DGL 4'!$B$26)*(1-EXP(-'DGL 4'!$B$26*D913)) + ('DGL 4'!$P$4/'DGL 4'!$B$27)*(1-EXP(-'DGL 4'!$B$27*D913))+ ('DGL 4'!$P$5/'DGL 4'!$B$28)*(1-EXP(-'DGL 4'!$B$28*D913))</f>
        <v>-9.8039390662580672</v>
      </c>
      <c r="G913" s="21">
        <f>(F913+Systeme!$C$20)/Systeme!$C$17</f>
        <v>0.98039212186748381</v>
      </c>
      <c r="I913" s="8">
        <f>('DGL 4'!$P$7/'DGL 4'!$B$26)*(1-EXP(-'DGL 4'!$B$26*D913)) + ('DGL 4'!$P$8/'DGL 4'!$B$27)*(1-EXP(-'DGL 4'!$B$27*D913))+ ('DGL 4'!$P$9/'DGL 4'!$B$28)*(1-EXP(-'DGL 4'!$B$28*D913))</f>
        <v>9.8039212109854859</v>
      </c>
      <c r="J913" s="21">
        <f>(I913+Systeme!$K$20)/Systeme!$K$17</f>
        <v>9.8039212109854862E-3</v>
      </c>
      <c r="L913" s="8">
        <f t="shared" si="28"/>
        <v>9.8039398703180213E-8</v>
      </c>
      <c r="M913" s="21">
        <f>(L913+Systeme!$S$20)/Systeme!$S$17</f>
        <v>9.8039398703180209E-11</v>
      </c>
      <c r="O913" s="8">
        <f>('DGL 4'!$P$15/'DGL 4'!$B$26)*(1-EXP(-'DGL 4'!$B$26*D913)) + ('DGL 4'!$P$16/'DGL 4'!$B$27)*(1-EXP(-'DGL 4'!$B$27*D913))+ ('DGL 4'!$P$17/'DGL 4'!$B$28)*(1-EXP(-'DGL 4'!$B$28*D913))</f>
        <v>1.775723318265426E-5</v>
      </c>
      <c r="P913" s="21">
        <f>(O913+Systeme!$AA$20)/Systeme!$AA$17</f>
        <v>1.7757233182654259E-16</v>
      </c>
    </row>
    <row r="914" spans="1:16" x14ac:dyDescent="0.25">
      <c r="A914" s="4">
        <f t="shared" si="29"/>
        <v>912</v>
      </c>
      <c r="D914" s="19">
        <f>A914*0.001 *Systeme!$G$4</f>
        <v>456</v>
      </c>
      <c r="F914" s="8">
        <f>('DGL 4'!$P$3/'DGL 4'!$B$26)*(1-EXP(-'DGL 4'!$B$26*D914)) + ('DGL 4'!$P$4/'DGL 4'!$B$27)*(1-EXP(-'DGL 4'!$B$27*D914))+ ('DGL 4'!$P$5/'DGL 4'!$B$28)*(1-EXP(-'DGL 4'!$B$28*D914))</f>
        <v>-9.8039390854816766</v>
      </c>
      <c r="G914" s="21">
        <f>(F914+Systeme!$C$20)/Systeme!$C$17</f>
        <v>0.98039212182903668</v>
      </c>
      <c r="I914" s="8">
        <f>('DGL 4'!$P$7/'DGL 4'!$B$26)*(1-EXP(-'DGL 4'!$B$26*D914)) + ('DGL 4'!$P$8/'DGL 4'!$B$27)*(1-EXP(-'DGL 4'!$B$27*D914))+ ('DGL 4'!$P$9/'DGL 4'!$B$28)*(1-EXP(-'DGL 4'!$B$28*D914))</f>
        <v>9.8039212106010147</v>
      </c>
      <c r="J914" s="21">
        <f>(I914+Systeme!$K$20)/Systeme!$K$17</f>
        <v>9.8039212106010142E-3</v>
      </c>
      <c r="L914" s="8">
        <f t="shared" si="28"/>
        <v>9.8039396460741801E-8</v>
      </c>
      <c r="M914" s="21">
        <f>(L914+Systeme!$S$20)/Systeme!$S$17</f>
        <v>9.8039396460741803E-11</v>
      </c>
      <c r="O914" s="8">
        <f>('DGL 4'!$P$15/'DGL 4'!$B$26)*(1-EXP(-'DGL 4'!$B$26*D914)) + ('DGL 4'!$P$16/'DGL 4'!$B$27)*(1-EXP(-'DGL 4'!$B$27*D914))+ ('DGL 4'!$P$17/'DGL 4'!$B$28)*(1-EXP(-'DGL 4'!$B$28*D914))</f>
        <v>1.7776841265389315E-5</v>
      </c>
      <c r="P914" s="21">
        <f>(O914+Systeme!$AA$20)/Systeme!$AA$17</f>
        <v>1.7776841265389315E-16</v>
      </c>
    </row>
    <row r="915" spans="1:16" x14ac:dyDescent="0.25">
      <c r="A915" s="4">
        <f t="shared" si="29"/>
        <v>913</v>
      </c>
      <c r="D915" s="19">
        <f>A915*0.001 *Systeme!$G$4</f>
        <v>456.5</v>
      </c>
      <c r="F915" s="8">
        <f>('DGL 4'!$P$3/'DGL 4'!$B$26)*(1-EXP(-'DGL 4'!$B$26*D915)) + ('DGL 4'!$P$4/'DGL 4'!$B$27)*(1-EXP(-'DGL 4'!$B$27*D915))+ ('DGL 4'!$P$5/'DGL 4'!$B$28)*(1-EXP(-'DGL 4'!$B$28*D915))</f>
        <v>-9.8039391047052877</v>
      </c>
      <c r="G915" s="21">
        <f>(F915+Systeme!$C$20)/Systeme!$C$17</f>
        <v>0.98039212179058943</v>
      </c>
      <c r="I915" s="8">
        <f>('DGL 4'!$P$7/'DGL 4'!$B$26)*(1-EXP(-'DGL 4'!$B$26*D915)) + ('DGL 4'!$P$8/'DGL 4'!$B$27)*(1-EXP(-'DGL 4'!$B$27*D915))+ ('DGL 4'!$P$9/'DGL 4'!$B$28)*(1-EXP(-'DGL 4'!$B$28*D915))</f>
        <v>9.8039212102165418</v>
      </c>
      <c r="J915" s="21">
        <f>(I915+Systeme!$K$20)/Systeme!$K$17</f>
        <v>9.8039212102165423E-3</v>
      </c>
      <c r="L915" s="8">
        <f t="shared" si="28"/>
        <v>9.8039397771013679E-8</v>
      </c>
      <c r="M915" s="21">
        <f>(L915+Systeme!$S$20)/Systeme!$S$17</f>
        <v>9.8039397771013678E-11</v>
      </c>
      <c r="O915" s="8">
        <f>('DGL 4'!$P$15/'DGL 4'!$B$26)*(1-EXP(-'DGL 4'!$B$26*D915)) + ('DGL 4'!$P$16/'DGL 4'!$B$27)*(1-EXP(-'DGL 4'!$B$27*D915))+ ('DGL 4'!$P$17/'DGL 4'!$B$28)*(1-EXP(-'DGL 4'!$B$28*D915))</f>
        <v>1.7796449348124374E-5</v>
      </c>
      <c r="P915" s="21">
        <f>(O915+Systeme!$AA$20)/Systeme!$AA$17</f>
        <v>1.7796449348124373E-16</v>
      </c>
    </row>
    <row r="916" spans="1:16" x14ac:dyDescent="0.25">
      <c r="A916" s="4">
        <f t="shared" si="29"/>
        <v>914</v>
      </c>
      <c r="D916" s="19">
        <f>A916*0.001 *Systeme!$G$4</f>
        <v>457</v>
      </c>
      <c r="F916" s="8">
        <f>('DGL 4'!$P$3/'DGL 4'!$B$26)*(1-EXP(-'DGL 4'!$B$26*D916)) + ('DGL 4'!$P$4/'DGL 4'!$B$27)*(1-EXP(-'DGL 4'!$B$27*D916))+ ('DGL 4'!$P$5/'DGL 4'!$B$28)*(1-EXP(-'DGL 4'!$B$28*D916))</f>
        <v>-9.8039391239288989</v>
      </c>
      <c r="G916" s="21">
        <f>(F916+Systeme!$C$20)/Systeme!$C$17</f>
        <v>0.98039212175214219</v>
      </c>
      <c r="I916" s="8">
        <f>('DGL 4'!$P$7/'DGL 4'!$B$26)*(1-EXP(-'DGL 4'!$B$26*D916)) + ('DGL 4'!$P$8/'DGL 4'!$B$27)*(1-EXP(-'DGL 4'!$B$27*D916))+ ('DGL 4'!$P$9/'DGL 4'!$B$28)*(1-EXP(-'DGL 4'!$B$28*D916))</f>
        <v>9.8039212098320707</v>
      </c>
      <c r="J916" s="21">
        <f>(I916+Systeme!$K$20)/Systeme!$K$17</f>
        <v>9.8039212098320703E-3</v>
      </c>
      <c r="L916" s="8">
        <f t="shared" si="28"/>
        <v>9.8039397304928717E-8</v>
      </c>
      <c r="M916" s="21">
        <f>(L916+Systeme!$S$20)/Systeme!$S$17</f>
        <v>9.8039397304928719E-11</v>
      </c>
      <c r="O916" s="8">
        <f>('DGL 4'!$P$15/'DGL 4'!$B$26)*(1-EXP(-'DGL 4'!$B$26*D916)) + ('DGL 4'!$P$16/'DGL 4'!$B$27)*(1-EXP(-'DGL 4'!$B$27*D916))+ ('DGL 4'!$P$17/'DGL 4'!$B$28)*(1-EXP(-'DGL 4'!$B$28*D916))</f>
        <v>1.7816057430859432E-5</v>
      </c>
      <c r="P916" s="21">
        <f>(O916+Systeme!$AA$20)/Systeme!$AA$17</f>
        <v>1.7816057430859432E-16</v>
      </c>
    </row>
    <row r="917" spans="1:16" x14ac:dyDescent="0.25">
      <c r="A917" s="4">
        <f t="shared" si="29"/>
        <v>915</v>
      </c>
      <c r="D917" s="19">
        <f>A917*0.001 *Systeme!$G$4</f>
        <v>457.5</v>
      </c>
      <c r="F917" s="8">
        <f>('DGL 4'!$P$3/'DGL 4'!$B$26)*(1-EXP(-'DGL 4'!$B$26*D917)) + ('DGL 4'!$P$4/'DGL 4'!$B$27)*(1-EXP(-'DGL 4'!$B$27*D917))+ ('DGL 4'!$P$5/'DGL 4'!$B$28)*(1-EXP(-'DGL 4'!$B$28*D917))</f>
        <v>-9.80393914315251</v>
      </c>
      <c r="G917" s="21">
        <f>(F917+Systeme!$C$20)/Systeme!$C$17</f>
        <v>0.98039212171369505</v>
      </c>
      <c r="I917" s="8">
        <f>('DGL 4'!$P$7/'DGL 4'!$B$26)*(1-EXP(-'DGL 4'!$B$26*D917)) + ('DGL 4'!$P$8/'DGL 4'!$B$27)*(1-EXP(-'DGL 4'!$B$27*D917))+ ('DGL 4'!$P$9/'DGL 4'!$B$28)*(1-EXP(-'DGL 4'!$B$28*D917))</f>
        <v>9.8039212094475978</v>
      </c>
      <c r="J917" s="21">
        <f>(I917+Systeme!$K$20)/Systeme!$K$17</f>
        <v>9.8039212094475983E-3</v>
      </c>
      <c r="L917" s="8">
        <f t="shared" si="28"/>
        <v>9.8039398615200595E-8</v>
      </c>
      <c r="M917" s="21">
        <f>(L917+Systeme!$S$20)/Systeme!$S$17</f>
        <v>9.8039398615200594E-11</v>
      </c>
      <c r="O917" s="8">
        <f>('DGL 4'!$P$15/'DGL 4'!$B$26)*(1-EXP(-'DGL 4'!$B$26*D917)) + ('DGL 4'!$P$16/'DGL 4'!$B$27)*(1-EXP(-'DGL 4'!$B$27*D917))+ ('DGL 4'!$P$17/'DGL 4'!$B$28)*(1-EXP(-'DGL 4'!$B$28*D917))</f>
        <v>1.7835665513594491E-5</v>
      </c>
      <c r="P917" s="21">
        <f>(O917+Systeme!$AA$20)/Systeme!$AA$17</f>
        <v>1.7835665513594491E-16</v>
      </c>
    </row>
    <row r="918" spans="1:16" x14ac:dyDescent="0.25">
      <c r="A918" s="4">
        <f t="shared" si="29"/>
        <v>916</v>
      </c>
      <c r="D918" s="19">
        <f>A918*0.001 *Systeme!$G$4</f>
        <v>458</v>
      </c>
      <c r="F918" s="8">
        <f>('DGL 4'!$P$3/'DGL 4'!$B$26)*(1-EXP(-'DGL 4'!$B$26*D918)) + ('DGL 4'!$P$4/'DGL 4'!$B$27)*(1-EXP(-'DGL 4'!$B$27*D918))+ ('DGL 4'!$P$5/'DGL 4'!$B$28)*(1-EXP(-'DGL 4'!$B$28*D918))</f>
        <v>-9.8039391623761194</v>
      </c>
      <c r="G918" s="21">
        <f>(F918+Systeme!$C$20)/Systeme!$C$17</f>
        <v>0.9803921216752477</v>
      </c>
      <c r="I918" s="8">
        <f>('DGL 4'!$P$7/'DGL 4'!$B$26)*(1-EXP(-'DGL 4'!$B$26*D918)) + ('DGL 4'!$P$8/'DGL 4'!$B$27)*(1-EXP(-'DGL 4'!$B$27*D918))+ ('DGL 4'!$P$9/'DGL 4'!$B$28)*(1-EXP(-'DGL 4'!$B$28*D918))</f>
        <v>9.8039212090631249</v>
      </c>
      <c r="J918" s="21">
        <f>(I918+Systeme!$K$20)/Systeme!$K$17</f>
        <v>9.8039212090631246E-3</v>
      </c>
      <c r="L918" s="8">
        <f t="shared" si="28"/>
        <v>9.8039398149115634E-8</v>
      </c>
      <c r="M918" s="21">
        <f>(L918+Systeme!$S$20)/Systeme!$S$17</f>
        <v>9.8039398149115635E-11</v>
      </c>
      <c r="O918" s="8">
        <f>('DGL 4'!$P$15/'DGL 4'!$B$26)*(1-EXP(-'DGL 4'!$B$26*D918)) + ('DGL 4'!$P$16/'DGL 4'!$B$27)*(1-EXP(-'DGL 4'!$B$27*D918))+ ('DGL 4'!$P$17/'DGL 4'!$B$28)*(1-EXP(-'DGL 4'!$B$28*D918))</f>
        <v>1.7855273596329549E-5</v>
      </c>
      <c r="P918" s="21">
        <f>(O918+Systeme!$AA$20)/Systeme!$AA$17</f>
        <v>1.7855273596329549E-16</v>
      </c>
    </row>
    <row r="919" spans="1:16" x14ac:dyDescent="0.25">
      <c r="A919" s="4">
        <f t="shared" si="29"/>
        <v>917</v>
      </c>
      <c r="D919" s="19">
        <f>A919*0.001 *Systeme!$G$4</f>
        <v>458.5</v>
      </c>
      <c r="F919" s="8">
        <f>('DGL 4'!$P$3/'DGL 4'!$B$26)*(1-EXP(-'DGL 4'!$B$26*D919)) + ('DGL 4'!$P$4/'DGL 4'!$B$27)*(1-EXP(-'DGL 4'!$B$27*D919))+ ('DGL 4'!$P$5/'DGL 4'!$B$28)*(1-EXP(-'DGL 4'!$B$28*D919))</f>
        <v>-9.8039391815997305</v>
      </c>
      <c r="G919" s="21">
        <f>(F919+Systeme!$C$20)/Systeme!$C$17</f>
        <v>0.98039212163680056</v>
      </c>
      <c r="I919" s="8">
        <f>('DGL 4'!$P$7/'DGL 4'!$B$26)*(1-EXP(-'DGL 4'!$B$26*D919)) + ('DGL 4'!$P$8/'DGL 4'!$B$27)*(1-EXP(-'DGL 4'!$B$27*D919))+ ('DGL 4'!$P$9/'DGL 4'!$B$28)*(1-EXP(-'DGL 4'!$B$28*D919))</f>
        <v>9.8039212086786538</v>
      </c>
      <c r="J919" s="21">
        <f>(I919+Systeme!$K$20)/Systeme!$K$17</f>
        <v>9.8039212086786544E-3</v>
      </c>
      <c r="L919" s="8">
        <f t="shared" si="28"/>
        <v>9.803939768303406E-8</v>
      </c>
      <c r="M919" s="21">
        <f>(L919+Systeme!$S$20)/Systeme!$S$17</f>
        <v>9.8039397683034063E-11</v>
      </c>
      <c r="O919" s="8">
        <f>('DGL 4'!$P$15/'DGL 4'!$B$26)*(1-EXP(-'DGL 4'!$B$26*D919)) + ('DGL 4'!$P$16/'DGL 4'!$B$27)*(1-EXP(-'DGL 4'!$B$27*D919))+ ('DGL 4'!$P$17/'DGL 4'!$B$28)*(1-EXP(-'DGL 4'!$B$28*D919))</f>
        <v>1.7874881679064605E-5</v>
      </c>
      <c r="P919" s="21">
        <f>(O919+Systeme!$AA$20)/Systeme!$AA$17</f>
        <v>1.7874881679064605E-16</v>
      </c>
    </row>
    <row r="920" spans="1:16" x14ac:dyDescent="0.25">
      <c r="A920" s="4">
        <f t="shared" si="29"/>
        <v>918</v>
      </c>
      <c r="D920" s="19">
        <f>A920*0.001 *Systeme!$G$4</f>
        <v>459</v>
      </c>
      <c r="F920" s="8">
        <f>('DGL 4'!$P$3/'DGL 4'!$B$26)*(1-EXP(-'DGL 4'!$B$26*D920)) + ('DGL 4'!$P$4/'DGL 4'!$B$27)*(1-EXP(-'DGL 4'!$B$27*D920))+ ('DGL 4'!$P$5/'DGL 4'!$B$28)*(1-EXP(-'DGL 4'!$B$28*D920))</f>
        <v>-9.8039392008233417</v>
      </c>
      <c r="G920" s="21">
        <f>(F920+Systeme!$C$20)/Systeme!$C$17</f>
        <v>0.98039212159835332</v>
      </c>
      <c r="I920" s="8">
        <f>('DGL 4'!$P$7/'DGL 4'!$B$26)*(1-EXP(-'DGL 4'!$B$26*D920)) + ('DGL 4'!$P$8/'DGL 4'!$B$27)*(1-EXP(-'DGL 4'!$B$27*D920))+ ('DGL 4'!$P$9/'DGL 4'!$B$28)*(1-EXP(-'DGL 4'!$B$28*D920))</f>
        <v>9.8039212082941809</v>
      </c>
      <c r="J920" s="21">
        <f>(I920+Systeme!$K$20)/Systeme!$K$17</f>
        <v>9.8039212082941807E-3</v>
      </c>
      <c r="L920" s="8">
        <f t="shared" si="28"/>
        <v>9.8039398993305938E-8</v>
      </c>
      <c r="M920" s="21">
        <f>(L920+Systeme!$S$20)/Systeme!$S$17</f>
        <v>9.8039398993305938E-11</v>
      </c>
      <c r="O920" s="8">
        <f>('DGL 4'!$P$15/'DGL 4'!$B$26)*(1-EXP(-'DGL 4'!$B$26*D920)) + ('DGL 4'!$P$16/'DGL 4'!$B$27)*(1-EXP(-'DGL 4'!$B$27*D920))+ ('DGL 4'!$P$17/'DGL 4'!$B$28)*(1-EXP(-'DGL 4'!$B$28*D920))</f>
        <v>1.7894489761799663E-5</v>
      </c>
      <c r="P920" s="21">
        <f>(O920+Systeme!$AA$20)/Systeme!$AA$17</f>
        <v>1.7894489761799664E-16</v>
      </c>
    </row>
    <row r="921" spans="1:16" x14ac:dyDescent="0.25">
      <c r="A921" s="4">
        <f t="shared" si="29"/>
        <v>919</v>
      </c>
      <c r="D921" s="19">
        <f>A921*0.001 *Systeme!$G$4</f>
        <v>459.5</v>
      </c>
      <c r="F921" s="8">
        <f>('DGL 4'!$P$3/'DGL 4'!$B$26)*(1-EXP(-'DGL 4'!$B$26*D921)) + ('DGL 4'!$P$4/'DGL 4'!$B$27)*(1-EXP(-'DGL 4'!$B$27*D921))+ ('DGL 4'!$P$5/'DGL 4'!$B$28)*(1-EXP(-'DGL 4'!$B$28*D921))</f>
        <v>-9.8039392200469528</v>
      </c>
      <c r="G921" s="21">
        <f>(F921+Systeme!$C$20)/Systeme!$C$17</f>
        <v>0.98039212155990607</v>
      </c>
      <c r="I921" s="8">
        <f>('DGL 4'!$P$7/'DGL 4'!$B$26)*(1-EXP(-'DGL 4'!$B$26*D921)) + ('DGL 4'!$P$8/'DGL 4'!$B$27)*(1-EXP(-'DGL 4'!$B$27*D921))+ ('DGL 4'!$P$9/'DGL 4'!$B$28)*(1-EXP(-'DGL 4'!$B$28*D921))</f>
        <v>9.8039212079097098</v>
      </c>
      <c r="J921" s="21">
        <f>(I921+Systeme!$K$20)/Systeme!$K$17</f>
        <v>9.8039212079097104E-3</v>
      </c>
      <c r="L921" s="8">
        <f t="shared" si="28"/>
        <v>9.8039398527220977E-8</v>
      </c>
      <c r="M921" s="21">
        <f>(L921+Systeme!$S$20)/Systeme!$S$17</f>
        <v>9.8039398527220979E-11</v>
      </c>
      <c r="O921" s="8">
        <f>('DGL 4'!$P$15/'DGL 4'!$B$26)*(1-EXP(-'DGL 4'!$B$26*D921)) + ('DGL 4'!$P$16/'DGL 4'!$B$27)*(1-EXP(-'DGL 4'!$B$27*D921))+ ('DGL 4'!$P$17/'DGL 4'!$B$28)*(1-EXP(-'DGL 4'!$B$28*D921))</f>
        <v>1.7914097844534722E-5</v>
      </c>
      <c r="P921" s="21">
        <f>(O921+Systeme!$AA$20)/Systeme!$AA$17</f>
        <v>1.7914097844534723E-16</v>
      </c>
    </row>
    <row r="922" spans="1:16" x14ac:dyDescent="0.25">
      <c r="A922" s="4">
        <f t="shared" si="29"/>
        <v>920</v>
      </c>
      <c r="D922" s="19">
        <f>A922*0.001 *Systeme!$G$4</f>
        <v>460</v>
      </c>
      <c r="F922" s="8">
        <f>('DGL 4'!$P$3/'DGL 4'!$B$26)*(1-EXP(-'DGL 4'!$B$26*D922)) + ('DGL 4'!$P$4/'DGL 4'!$B$27)*(1-EXP(-'DGL 4'!$B$27*D922))+ ('DGL 4'!$P$5/'DGL 4'!$B$28)*(1-EXP(-'DGL 4'!$B$28*D922))</f>
        <v>-9.8039392392705622</v>
      </c>
      <c r="G922" s="21">
        <f>(F922+Systeme!$C$20)/Systeme!$C$17</f>
        <v>0.98039212152145883</v>
      </c>
      <c r="I922" s="8">
        <f>('DGL 4'!$P$7/'DGL 4'!$B$26)*(1-EXP(-'DGL 4'!$B$26*D922)) + ('DGL 4'!$P$8/'DGL 4'!$B$27)*(1-EXP(-'DGL 4'!$B$27*D922))+ ('DGL 4'!$P$9/'DGL 4'!$B$28)*(1-EXP(-'DGL 4'!$B$28*D922))</f>
        <v>9.8039212075252369</v>
      </c>
      <c r="J922" s="21">
        <f>(I922+Systeme!$K$20)/Systeme!$K$17</f>
        <v>9.8039212075252367E-3</v>
      </c>
      <c r="L922" s="8">
        <f t="shared" si="28"/>
        <v>9.8039398061136016E-8</v>
      </c>
      <c r="M922" s="21">
        <f>(L922+Systeme!$S$20)/Systeme!$S$17</f>
        <v>9.8039398061136021E-11</v>
      </c>
      <c r="O922" s="8">
        <f>('DGL 4'!$P$15/'DGL 4'!$B$26)*(1-EXP(-'DGL 4'!$B$26*D922)) + ('DGL 4'!$P$16/'DGL 4'!$B$27)*(1-EXP(-'DGL 4'!$B$27*D922))+ ('DGL 4'!$P$17/'DGL 4'!$B$28)*(1-EXP(-'DGL 4'!$B$28*D922))</f>
        <v>1.7933705927269781E-5</v>
      </c>
      <c r="P922" s="21">
        <f>(O922+Systeme!$AA$20)/Systeme!$AA$17</f>
        <v>1.7933705927269781E-16</v>
      </c>
    </row>
    <row r="923" spans="1:16" x14ac:dyDescent="0.25">
      <c r="A923" s="4">
        <f t="shared" si="29"/>
        <v>921</v>
      </c>
      <c r="D923" s="19">
        <f>A923*0.001 *Systeme!$G$4</f>
        <v>460.5</v>
      </c>
      <c r="F923" s="8">
        <f>('DGL 4'!$P$3/'DGL 4'!$B$26)*(1-EXP(-'DGL 4'!$B$26*D923)) + ('DGL 4'!$P$4/'DGL 4'!$B$27)*(1-EXP(-'DGL 4'!$B$27*D923))+ ('DGL 4'!$P$5/'DGL 4'!$B$28)*(1-EXP(-'DGL 4'!$B$28*D923))</f>
        <v>-9.8039392584941734</v>
      </c>
      <c r="G923" s="21">
        <f>(F923+Systeme!$C$20)/Systeme!$C$17</f>
        <v>0.98039212148301169</v>
      </c>
      <c r="I923" s="8">
        <f>('DGL 4'!$P$7/'DGL 4'!$B$26)*(1-EXP(-'DGL 4'!$B$26*D923)) + ('DGL 4'!$P$8/'DGL 4'!$B$27)*(1-EXP(-'DGL 4'!$B$27*D923))+ ('DGL 4'!$P$9/'DGL 4'!$B$28)*(1-EXP(-'DGL 4'!$B$28*D923))</f>
        <v>9.803921207140764</v>
      </c>
      <c r="J923" s="21">
        <f>(I923+Systeme!$K$20)/Systeme!$K$17</f>
        <v>9.8039212071407648E-3</v>
      </c>
      <c r="L923" s="8">
        <f t="shared" si="28"/>
        <v>9.8039399371407894E-8</v>
      </c>
      <c r="M923" s="21">
        <f>(L923+Systeme!$S$20)/Systeme!$S$17</f>
        <v>9.8039399371407895E-11</v>
      </c>
      <c r="O923" s="8">
        <f>('DGL 4'!$P$15/'DGL 4'!$B$26)*(1-EXP(-'DGL 4'!$B$26*D923)) + ('DGL 4'!$P$16/'DGL 4'!$B$27)*(1-EXP(-'DGL 4'!$B$27*D923))+ ('DGL 4'!$P$17/'DGL 4'!$B$28)*(1-EXP(-'DGL 4'!$B$28*D923))</f>
        <v>1.7953314010004839E-5</v>
      </c>
      <c r="P923" s="21">
        <f>(O923+Systeme!$AA$20)/Systeme!$AA$17</f>
        <v>1.795331401000484E-16</v>
      </c>
    </row>
    <row r="924" spans="1:16" x14ac:dyDescent="0.25">
      <c r="A924" s="4">
        <f t="shared" si="29"/>
        <v>922</v>
      </c>
      <c r="D924" s="19">
        <f>A924*0.001 *Systeme!$G$4</f>
        <v>461</v>
      </c>
      <c r="F924" s="8">
        <f>('DGL 4'!$P$3/'DGL 4'!$B$26)*(1-EXP(-'DGL 4'!$B$26*D924)) + ('DGL 4'!$P$4/'DGL 4'!$B$27)*(1-EXP(-'DGL 4'!$B$27*D924))+ ('DGL 4'!$P$5/'DGL 4'!$B$28)*(1-EXP(-'DGL 4'!$B$28*D924))</f>
        <v>-9.8039392777177845</v>
      </c>
      <c r="G924" s="21">
        <f>(F924+Systeme!$C$20)/Systeme!$C$17</f>
        <v>0.98039212144456445</v>
      </c>
      <c r="I924" s="8">
        <f>('DGL 4'!$P$7/'DGL 4'!$B$26)*(1-EXP(-'DGL 4'!$B$26*D924)) + ('DGL 4'!$P$8/'DGL 4'!$B$27)*(1-EXP(-'DGL 4'!$B$27*D924))+ ('DGL 4'!$P$9/'DGL 4'!$B$28)*(1-EXP(-'DGL 4'!$B$28*D924))</f>
        <v>9.8039212067562929</v>
      </c>
      <c r="J924" s="21">
        <f>(I924+Systeme!$K$20)/Systeme!$K$17</f>
        <v>9.8039212067562928E-3</v>
      </c>
      <c r="L924" s="8">
        <f t="shared" si="28"/>
        <v>9.8039398905322932E-8</v>
      </c>
      <c r="M924" s="21">
        <f>(L924+Systeme!$S$20)/Systeme!$S$17</f>
        <v>9.8039398905322937E-11</v>
      </c>
      <c r="O924" s="8">
        <f>('DGL 4'!$P$15/'DGL 4'!$B$26)*(1-EXP(-'DGL 4'!$B$26*D924)) + ('DGL 4'!$P$16/'DGL 4'!$B$27)*(1-EXP(-'DGL 4'!$B$27*D924))+ ('DGL 4'!$P$17/'DGL 4'!$B$28)*(1-EXP(-'DGL 4'!$B$28*D924))</f>
        <v>1.7972922092739898E-5</v>
      </c>
      <c r="P924" s="21">
        <f>(O924+Systeme!$AA$20)/Systeme!$AA$17</f>
        <v>1.7972922092739899E-16</v>
      </c>
    </row>
    <row r="925" spans="1:16" x14ac:dyDescent="0.25">
      <c r="A925" s="4">
        <f t="shared" si="29"/>
        <v>923</v>
      </c>
      <c r="D925" s="19">
        <f>A925*0.001 *Systeme!$G$4</f>
        <v>461.5</v>
      </c>
      <c r="F925" s="8">
        <f>('DGL 4'!$P$3/'DGL 4'!$B$26)*(1-EXP(-'DGL 4'!$B$26*D925)) + ('DGL 4'!$P$4/'DGL 4'!$B$27)*(1-EXP(-'DGL 4'!$B$27*D925))+ ('DGL 4'!$P$5/'DGL 4'!$B$28)*(1-EXP(-'DGL 4'!$B$28*D925))</f>
        <v>-9.8039392969413957</v>
      </c>
      <c r="G925" s="21">
        <f>(F925+Systeme!$C$20)/Systeme!$C$17</f>
        <v>0.9803921214061172</v>
      </c>
      <c r="I925" s="8">
        <f>('DGL 4'!$P$7/'DGL 4'!$B$26)*(1-EXP(-'DGL 4'!$B$26*D925)) + ('DGL 4'!$P$8/'DGL 4'!$B$27)*(1-EXP(-'DGL 4'!$B$27*D925))+ ('DGL 4'!$P$9/'DGL 4'!$B$28)*(1-EXP(-'DGL 4'!$B$28*D925))</f>
        <v>9.80392120637182</v>
      </c>
      <c r="J925" s="21">
        <f>(I925+Systeme!$K$20)/Systeme!$K$17</f>
        <v>9.8039212063718191E-3</v>
      </c>
      <c r="L925" s="8">
        <f t="shared" si="28"/>
        <v>9.8039400215598198E-8</v>
      </c>
      <c r="M925" s="21">
        <f>(L925+Systeme!$S$20)/Systeme!$S$17</f>
        <v>9.8039400215598197E-11</v>
      </c>
      <c r="O925" s="8">
        <f>('DGL 4'!$P$15/'DGL 4'!$B$26)*(1-EXP(-'DGL 4'!$B$26*D925)) + ('DGL 4'!$P$16/'DGL 4'!$B$27)*(1-EXP(-'DGL 4'!$B$27*D925))+ ('DGL 4'!$P$17/'DGL 4'!$B$28)*(1-EXP(-'DGL 4'!$B$28*D925))</f>
        <v>1.7992530175474953E-5</v>
      </c>
      <c r="P925" s="21">
        <f>(O925+Systeme!$AA$20)/Systeme!$AA$17</f>
        <v>1.7992530175474952E-16</v>
      </c>
    </row>
    <row r="926" spans="1:16" x14ac:dyDescent="0.25">
      <c r="A926" s="4">
        <f t="shared" si="29"/>
        <v>924</v>
      </c>
      <c r="D926" s="19">
        <f>A926*0.001 *Systeme!$G$4</f>
        <v>462</v>
      </c>
      <c r="F926" s="8">
        <f>('DGL 4'!$P$3/'DGL 4'!$B$26)*(1-EXP(-'DGL 4'!$B$26*D926)) + ('DGL 4'!$P$4/'DGL 4'!$B$27)*(1-EXP(-'DGL 4'!$B$27*D926))+ ('DGL 4'!$P$5/'DGL 4'!$B$28)*(1-EXP(-'DGL 4'!$B$28*D926))</f>
        <v>-9.803939316165005</v>
      </c>
      <c r="G926" s="21">
        <f>(F926+Systeme!$C$20)/Systeme!$C$17</f>
        <v>0.98039212136767007</v>
      </c>
      <c r="I926" s="8">
        <f>('DGL 4'!$P$7/'DGL 4'!$B$26)*(1-EXP(-'DGL 4'!$B$26*D926)) + ('DGL 4'!$P$8/'DGL 4'!$B$27)*(1-EXP(-'DGL 4'!$B$27*D926))+ ('DGL 4'!$P$9/'DGL 4'!$B$28)*(1-EXP(-'DGL 4'!$B$28*D926))</f>
        <v>9.8039212059873471</v>
      </c>
      <c r="J926" s="21">
        <f>(I926+Systeme!$K$20)/Systeme!$K$17</f>
        <v>9.8039212059873471E-3</v>
      </c>
      <c r="L926" s="8">
        <f t="shared" si="28"/>
        <v>9.8039399749513237E-8</v>
      </c>
      <c r="M926" s="21">
        <f>(L926+Systeme!$S$20)/Systeme!$S$17</f>
        <v>9.8039399749513239E-11</v>
      </c>
      <c r="O926" s="8">
        <f>('DGL 4'!$P$15/'DGL 4'!$B$26)*(1-EXP(-'DGL 4'!$B$26*D926)) + ('DGL 4'!$P$16/'DGL 4'!$B$27)*(1-EXP(-'DGL 4'!$B$27*D926))+ ('DGL 4'!$P$17/'DGL 4'!$B$28)*(1-EXP(-'DGL 4'!$B$28*D926))</f>
        <v>1.8012138258210012E-5</v>
      </c>
      <c r="P926" s="21">
        <f>(O926+Systeme!$AA$20)/Systeme!$AA$17</f>
        <v>1.8012138258210011E-16</v>
      </c>
    </row>
    <row r="927" spans="1:16" x14ac:dyDescent="0.25">
      <c r="A927" s="4">
        <f t="shared" si="29"/>
        <v>925</v>
      </c>
      <c r="D927" s="19">
        <f>A927*0.001 *Systeme!$G$4</f>
        <v>462.5</v>
      </c>
      <c r="F927" s="8">
        <f>('DGL 4'!$P$3/'DGL 4'!$B$26)*(1-EXP(-'DGL 4'!$B$26*D927)) + ('DGL 4'!$P$4/'DGL 4'!$B$27)*(1-EXP(-'DGL 4'!$B$27*D927))+ ('DGL 4'!$P$5/'DGL 4'!$B$28)*(1-EXP(-'DGL 4'!$B$28*D927))</f>
        <v>-9.8039393353886162</v>
      </c>
      <c r="G927" s="21">
        <f>(F927+Systeme!$C$20)/Systeme!$C$17</f>
        <v>0.98039212132922271</v>
      </c>
      <c r="I927" s="8">
        <f>('DGL 4'!$P$7/'DGL 4'!$B$26)*(1-EXP(-'DGL 4'!$B$26*D927)) + ('DGL 4'!$P$8/'DGL 4'!$B$27)*(1-EXP(-'DGL 4'!$B$27*D927))+ ('DGL 4'!$P$9/'DGL 4'!$B$28)*(1-EXP(-'DGL 4'!$B$28*D927))</f>
        <v>9.8039212056028759</v>
      </c>
      <c r="J927" s="21">
        <f>(I927+Systeme!$K$20)/Systeme!$K$17</f>
        <v>9.8039212056028752E-3</v>
      </c>
      <c r="L927" s="8">
        <f t="shared" si="28"/>
        <v>9.8039399283428275E-8</v>
      </c>
      <c r="M927" s="21">
        <f>(L927+Systeme!$S$20)/Systeme!$S$17</f>
        <v>9.803939928342828E-11</v>
      </c>
      <c r="O927" s="8">
        <f>('DGL 4'!$P$15/'DGL 4'!$B$26)*(1-EXP(-'DGL 4'!$B$26*D927)) + ('DGL 4'!$P$16/'DGL 4'!$B$27)*(1-EXP(-'DGL 4'!$B$27*D927))+ ('DGL 4'!$P$17/'DGL 4'!$B$28)*(1-EXP(-'DGL 4'!$B$28*D927))</f>
        <v>1.8031746340945071E-5</v>
      </c>
      <c r="P927" s="21">
        <f>(O927+Systeme!$AA$20)/Systeme!$AA$17</f>
        <v>1.803174634094507E-16</v>
      </c>
    </row>
    <row r="928" spans="1:16" x14ac:dyDescent="0.25">
      <c r="A928" s="4">
        <f t="shared" si="29"/>
        <v>926</v>
      </c>
      <c r="D928" s="19">
        <f>A928*0.001 *Systeme!$G$4</f>
        <v>463</v>
      </c>
      <c r="F928" s="8">
        <f>('DGL 4'!$P$3/'DGL 4'!$B$26)*(1-EXP(-'DGL 4'!$B$26*D928)) + ('DGL 4'!$P$4/'DGL 4'!$B$27)*(1-EXP(-'DGL 4'!$B$27*D928))+ ('DGL 4'!$P$5/'DGL 4'!$B$28)*(1-EXP(-'DGL 4'!$B$28*D928))</f>
        <v>-9.8039393546122273</v>
      </c>
      <c r="G928" s="21">
        <f>(F928+Systeme!$C$20)/Systeme!$C$17</f>
        <v>0.98039212129077558</v>
      </c>
      <c r="I928" s="8">
        <f>('DGL 4'!$P$7/'DGL 4'!$B$26)*(1-EXP(-'DGL 4'!$B$26*D928)) + ('DGL 4'!$P$8/'DGL 4'!$B$27)*(1-EXP(-'DGL 4'!$B$27*D928))+ ('DGL 4'!$P$9/'DGL 4'!$B$28)*(1-EXP(-'DGL 4'!$B$28*D928))</f>
        <v>9.803921205218403</v>
      </c>
      <c r="J928" s="21">
        <f>(I928+Systeme!$K$20)/Systeme!$K$17</f>
        <v>9.8039212052184032E-3</v>
      </c>
      <c r="L928" s="8">
        <f t="shared" si="28"/>
        <v>9.8039400593700153E-8</v>
      </c>
      <c r="M928" s="21">
        <f>(L928+Systeme!$S$20)/Systeme!$S$17</f>
        <v>9.8039400593700155E-11</v>
      </c>
      <c r="O928" s="8">
        <f>('DGL 4'!$P$15/'DGL 4'!$B$26)*(1-EXP(-'DGL 4'!$B$26*D928)) + ('DGL 4'!$P$16/'DGL 4'!$B$27)*(1-EXP(-'DGL 4'!$B$27*D928))+ ('DGL 4'!$P$17/'DGL 4'!$B$28)*(1-EXP(-'DGL 4'!$B$28*D928))</f>
        <v>1.8051354423680129E-5</v>
      </c>
      <c r="P928" s="21">
        <f>(O928+Systeme!$AA$20)/Systeme!$AA$17</f>
        <v>1.8051354423680128E-16</v>
      </c>
    </row>
    <row r="929" spans="1:16" x14ac:dyDescent="0.25">
      <c r="A929" s="4">
        <f t="shared" si="29"/>
        <v>927</v>
      </c>
      <c r="D929" s="19">
        <f>A929*0.001 *Systeme!$G$4</f>
        <v>463.5</v>
      </c>
      <c r="F929" s="8">
        <f>('DGL 4'!$P$3/'DGL 4'!$B$26)*(1-EXP(-'DGL 4'!$B$26*D929)) + ('DGL 4'!$P$4/'DGL 4'!$B$27)*(1-EXP(-'DGL 4'!$B$27*D929))+ ('DGL 4'!$P$5/'DGL 4'!$B$28)*(1-EXP(-'DGL 4'!$B$28*D929))</f>
        <v>-9.8039393738358385</v>
      </c>
      <c r="G929" s="21">
        <f>(F929+Systeme!$C$20)/Systeme!$C$17</f>
        <v>0.98039212125232833</v>
      </c>
      <c r="I929" s="8">
        <f>('DGL 4'!$P$7/'DGL 4'!$B$26)*(1-EXP(-'DGL 4'!$B$26*D929)) + ('DGL 4'!$P$8/'DGL 4'!$B$27)*(1-EXP(-'DGL 4'!$B$27*D929))+ ('DGL 4'!$P$9/'DGL 4'!$B$28)*(1-EXP(-'DGL 4'!$B$28*D929))</f>
        <v>9.8039212048339319</v>
      </c>
      <c r="J929" s="21">
        <f>(I929+Systeme!$K$20)/Systeme!$K$17</f>
        <v>9.8039212048339312E-3</v>
      </c>
      <c r="L929" s="8">
        <f t="shared" si="28"/>
        <v>9.8039400127615192E-8</v>
      </c>
      <c r="M929" s="21">
        <f>(L929+Systeme!$S$20)/Systeme!$S$17</f>
        <v>9.8039400127615196E-11</v>
      </c>
      <c r="O929" s="8">
        <f>('DGL 4'!$P$15/'DGL 4'!$B$26)*(1-EXP(-'DGL 4'!$B$26*D929)) + ('DGL 4'!$P$16/'DGL 4'!$B$27)*(1-EXP(-'DGL 4'!$B$27*D929))+ ('DGL 4'!$P$17/'DGL 4'!$B$28)*(1-EXP(-'DGL 4'!$B$28*D929))</f>
        <v>1.8070962506415188E-5</v>
      </c>
      <c r="P929" s="21">
        <f>(O929+Systeme!$AA$20)/Systeme!$AA$17</f>
        <v>1.8070962506415187E-16</v>
      </c>
    </row>
    <row r="930" spans="1:16" x14ac:dyDescent="0.25">
      <c r="A930" s="4">
        <f t="shared" si="29"/>
        <v>928</v>
      </c>
      <c r="D930" s="19">
        <f>A930*0.001 *Systeme!$G$4</f>
        <v>464</v>
      </c>
      <c r="F930" s="8">
        <f>('DGL 4'!$P$3/'DGL 4'!$B$26)*(1-EXP(-'DGL 4'!$B$26*D930)) + ('DGL 4'!$P$4/'DGL 4'!$B$27)*(1-EXP(-'DGL 4'!$B$27*D930))+ ('DGL 4'!$P$5/'DGL 4'!$B$28)*(1-EXP(-'DGL 4'!$B$28*D930))</f>
        <v>-9.8039393930594478</v>
      </c>
      <c r="G930" s="21">
        <f>(F930+Systeme!$C$20)/Systeme!$C$17</f>
        <v>0.98039212121388108</v>
      </c>
      <c r="I930" s="8">
        <f>('DGL 4'!$P$7/'DGL 4'!$B$26)*(1-EXP(-'DGL 4'!$B$26*D930)) + ('DGL 4'!$P$8/'DGL 4'!$B$27)*(1-EXP(-'DGL 4'!$B$27*D930))+ ('DGL 4'!$P$9/'DGL 4'!$B$28)*(1-EXP(-'DGL 4'!$B$28*D930))</f>
        <v>9.803921204449459</v>
      </c>
      <c r="J930" s="21">
        <f>(I930+Systeme!$K$20)/Systeme!$K$17</f>
        <v>9.8039212044494593E-3</v>
      </c>
      <c r="L930" s="8">
        <f t="shared" si="28"/>
        <v>9.8039399661533619E-8</v>
      </c>
      <c r="M930" s="21">
        <f>(L930+Systeme!$S$20)/Systeme!$S$17</f>
        <v>9.8039399661533624E-11</v>
      </c>
      <c r="O930" s="8">
        <f>('DGL 4'!$P$15/'DGL 4'!$B$26)*(1-EXP(-'DGL 4'!$B$26*D930)) + ('DGL 4'!$P$16/'DGL 4'!$B$27)*(1-EXP(-'DGL 4'!$B$27*D930))+ ('DGL 4'!$P$17/'DGL 4'!$B$28)*(1-EXP(-'DGL 4'!$B$28*D930))</f>
        <v>1.8090570589150243E-5</v>
      </c>
      <c r="P930" s="21">
        <f>(O930+Systeme!$AA$20)/Systeme!$AA$17</f>
        <v>1.8090570589150243E-16</v>
      </c>
    </row>
    <row r="931" spans="1:16" x14ac:dyDescent="0.25">
      <c r="A931" s="4">
        <f t="shared" si="29"/>
        <v>929</v>
      </c>
      <c r="D931" s="19">
        <f>A931*0.001 *Systeme!$G$4</f>
        <v>464.5</v>
      </c>
      <c r="F931" s="8">
        <f>('DGL 4'!$P$3/'DGL 4'!$B$26)*(1-EXP(-'DGL 4'!$B$26*D931)) + ('DGL 4'!$P$4/'DGL 4'!$B$27)*(1-EXP(-'DGL 4'!$B$27*D931))+ ('DGL 4'!$P$5/'DGL 4'!$B$28)*(1-EXP(-'DGL 4'!$B$28*D931))</f>
        <v>-9.803939412283059</v>
      </c>
      <c r="G931" s="21">
        <f>(F931+Systeme!$C$20)/Systeme!$C$17</f>
        <v>0.98039212117543384</v>
      </c>
      <c r="I931" s="8">
        <f>('DGL 4'!$P$7/'DGL 4'!$B$26)*(1-EXP(-'DGL 4'!$B$26*D931)) + ('DGL 4'!$P$8/'DGL 4'!$B$27)*(1-EXP(-'DGL 4'!$B$27*D931))+ ('DGL 4'!$P$9/'DGL 4'!$B$28)*(1-EXP(-'DGL 4'!$B$28*D931))</f>
        <v>9.8039212040649861</v>
      </c>
      <c r="J931" s="21">
        <f>(I931+Systeme!$K$20)/Systeme!$K$17</f>
        <v>9.8039212040649856E-3</v>
      </c>
      <c r="L931" s="8">
        <f t="shared" si="28"/>
        <v>9.8039400971805497E-8</v>
      </c>
      <c r="M931" s="21">
        <f>(L931+Systeme!$S$20)/Systeme!$S$17</f>
        <v>9.8039400971805499E-11</v>
      </c>
      <c r="O931" s="8">
        <f>('DGL 4'!$P$15/'DGL 4'!$B$26)*(1-EXP(-'DGL 4'!$B$26*D931)) + ('DGL 4'!$P$16/'DGL 4'!$B$27)*(1-EXP(-'DGL 4'!$B$27*D931))+ ('DGL 4'!$P$17/'DGL 4'!$B$28)*(1-EXP(-'DGL 4'!$B$28*D931))</f>
        <v>1.8110178671885302E-5</v>
      </c>
      <c r="P931" s="21">
        <f>(O931+Systeme!$AA$20)/Systeme!$AA$17</f>
        <v>1.8110178671885302E-16</v>
      </c>
    </row>
    <row r="932" spans="1:16" x14ac:dyDescent="0.25">
      <c r="A932" s="4">
        <f t="shared" si="29"/>
        <v>930</v>
      </c>
      <c r="D932" s="19">
        <f>A932*0.001 *Systeme!$G$4</f>
        <v>465</v>
      </c>
      <c r="F932" s="8">
        <f>('DGL 4'!$P$3/'DGL 4'!$B$26)*(1-EXP(-'DGL 4'!$B$26*D932)) + ('DGL 4'!$P$4/'DGL 4'!$B$27)*(1-EXP(-'DGL 4'!$B$27*D932))+ ('DGL 4'!$P$5/'DGL 4'!$B$28)*(1-EXP(-'DGL 4'!$B$28*D932))</f>
        <v>-9.8039394315066701</v>
      </c>
      <c r="G932" s="21">
        <f>(F932+Systeme!$C$20)/Systeme!$C$17</f>
        <v>0.98039212113698671</v>
      </c>
      <c r="I932" s="8">
        <f>('DGL 4'!$P$7/'DGL 4'!$B$26)*(1-EXP(-'DGL 4'!$B$26*D932)) + ('DGL 4'!$P$8/'DGL 4'!$B$27)*(1-EXP(-'DGL 4'!$B$27*D932))+ ('DGL 4'!$P$9/'DGL 4'!$B$28)*(1-EXP(-'DGL 4'!$B$28*D932))</f>
        <v>9.803921203680515</v>
      </c>
      <c r="J932" s="21">
        <f>(I932+Systeme!$K$20)/Systeme!$K$17</f>
        <v>9.8039212036805153E-3</v>
      </c>
      <c r="L932" s="8">
        <f t="shared" si="28"/>
        <v>9.8039400505720535E-8</v>
      </c>
      <c r="M932" s="21">
        <f>(L932+Systeme!$S$20)/Systeme!$S$17</f>
        <v>9.803940050572054E-11</v>
      </c>
      <c r="O932" s="8">
        <f>('DGL 4'!$P$15/'DGL 4'!$B$26)*(1-EXP(-'DGL 4'!$B$26*D932)) + ('DGL 4'!$P$16/'DGL 4'!$B$27)*(1-EXP(-'DGL 4'!$B$27*D932))+ ('DGL 4'!$P$17/'DGL 4'!$B$28)*(1-EXP(-'DGL 4'!$B$28*D932))</f>
        <v>1.8129786754620361E-5</v>
      </c>
      <c r="P932" s="21">
        <f>(O932+Systeme!$AA$20)/Systeme!$AA$17</f>
        <v>1.812978675462036E-16</v>
      </c>
    </row>
    <row r="933" spans="1:16" x14ac:dyDescent="0.25">
      <c r="A933" s="4">
        <f t="shared" si="29"/>
        <v>931</v>
      </c>
      <c r="D933" s="19">
        <f>A933*0.001 *Systeme!$G$4</f>
        <v>465.5</v>
      </c>
      <c r="F933" s="8">
        <f>('DGL 4'!$P$3/'DGL 4'!$B$26)*(1-EXP(-'DGL 4'!$B$26*D933)) + ('DGL 4'!$P$4/'DGL 4'!$B$27)*(1-EXP(-'DGL 4'!$B$27*D933))+ ('DGL 4'!$P$5/'DGL 4'!$B$28)*(1-EXP(-'DGL 4'!$B$28*D933))</f>
        <v>-9.8039394507302813</v>
      </c>
      <c r="G933" s="21">
        <f>(F933+Systeme!$C$20)/Systeme!$C$17</f>
        <v>0.98039212109853946</v>
      </c>
      <c r="I933" s="8">
        <f>('DGL 4'!$P$7/'DGL 4'!$B$26)*(1-EXP(-'DGL 4'!$B$26*D933)) + ('DGL 4'!$P$8/'DGL 4'!$B$27)*(1-EXP(-'DGL 4'!$B$27*D933))+ ('DGL 4'!$P$9/'DGL 4'!$B$28)*(1-EXP(-'DGL 4'!$B$28*D933))</f>
        <v>9.8039212032960421</v>
      </c>
      <c r="J933" s="21">
        <f>(I933+Systeme!$K$20)/Systeme!$K$17</f>
        <v>9.8039212032960416E-3</v>
      </c>
      <c r="L933" s="8">
        <f t="shared" si="28"/>
        <v>9.8039401815992413E-8</v>
      </c>
      <c r="M933" s="21">
        <f>(L933+Systeme!$S$20)/Systeme!$S$17</f>
        <v>9.8039401815992415E-11</v>
      </c>
      <c r="O933" s="8">
        <f>('DGL 4'!$P$15/'DGL 4'!$B$26)*(1-EXP(-'DGL 4'!$B$26*D933)) + ('DGL 4'!$P$16/'DGL 4'!$B$27)*(1-EXP(-'DGL 4'!$B$27*D933))+ ('DGL 4'!$P$17/'DGL 4'!$B$28)*(1-EXP(-'DGL 4'!$B$28*D933))</f>
        <v>1.8149394837355419E-5</v>
      </c>
      <c r="P933" s="21">
        <f>(O933+Systeme!$AA$20)/Systeme!$AA$17</f>
        <v>1.8149394837355419E-16</v>
      </c>
    </row>
    <row r="934" spans="1:16" x14ac:dyDescent="0.25">
      <c r="A934" s="4">
        <f t="shared" si="29"/>
        <v>932</v>
      </c>
      <c r="D934" s="19">
        <f>A934*0.001 *Systeme!$G$4</f>
        <v>466</v>
      </c>
      <c r="F934" s="8">
        <f>('DGL 4'!$P$3/'DGL 4'!$B$26)*(1-EXP(-'DGL 4'!$B$26*D934)) + ('DGL 4'!$P$4/'DGL 4'!$B$27)*(1-EXP(-'DGL 4'!$B$27*D934))+ ('DGL 4'!$P$5/'DGL 4'!$B$28)*(1-EXP(-'DGL 4'!$B$28*D934))</f>
        <v>-9.8039394699538907</v>
      </c>
      <c r="G934" s="21">
        <f>(F934+Systeme!$C$20)/Systeme!$C$17</f>
        <v>0.98039212106009221</v>
      </c>
      <c r="I934" s="8">
        <f>('DGL 4'!$P$7/'DGL 4'!$B$26)*(1-EXP(-'DGL 4'!$B$26*D934)) + ('DGL 4'!$P$8/'DGL 4'!$B$27)*(1-EXP(-'DGL 4'!$B$27*D934))+ ('DGL 4'!$P$9/'DGL 4'!$B$28)*(1-EXP(-'DGL 4'!$B$28*D934))</f>
        <v>9.803921202911571</v>
      </c>
      <c r="J934" s="21">
        <f>(I934+Systeme!$K$20)/Systeme!$K$17</f>
        <v>9.8039212029115714E-3</v>
      </c>
      <c r="L934" s="8">
        <f t="shared" si="28"/>
        <v>9.8039399573550612E-8</v>
      </c>
      <c r="M934" s="21">
        <f>(L934+Systeme!$S$20)/Systeme!$S$17</f>
        <v>9.803939957355061E-11</v>
      </c>
      <c r="O934" s="8">
        <f>('DGL 4'!$P$15/'DGL 4'!$B$26)*(1-EXP(-'DGL 4'!$B$26*D934)) + ('DGL 4'!$P$16/'DGL 4'!$B$27)*(1-EXP(-'DGL 4'!$B$27*D934))+ ('DGL 4'!$P$17/'DGL 4'!$B$28)*(1-EXP(-'DGL 4'!$B$28*D934))</f>
        <v>1.8169002920090478E-5</v>
      </c>
      <c r="P934" s="21">
        <f>(O934+Systeme!$AA$20)/Systeme!$AA$17</f>
        <v>1.8169002920090478E-16</v>
      </c>
    </row>
    <row r="935" spans="1:16" x14ac:dyDescent="0.25">
      <c r="A935" s="4">
        <f t="shared" si="29"/>
        <v>933</v>
      </c>
      <c r="D935" s="19">
        <f>A935*0.001 *Systeme!$G$4</f>
        <v>466.5</v>
      </c>
      <c r="F935" s="8">
        <f>('DGL 4'!$P$3/'DGL 4'!$B$26)*(1-EXP(-'DGL 4'!$B$26*D935)) + ('DGL 4'!$P$4/'DGL 4'!$B$27)*(1-EXP(-'DGL 4'!$B$27*D935))+ ('DGL 4'!$P$5/'DGL 4'!$B$28)*(1-EXP(-'DGL 4'!$B$28*D935))</f>
        <v>-9.8039394891775018</v>
      </c>
      <c r="G935" s="21">
        <f>(F935+Systeme!$C$20)/Systeme!$C$17</f>
        <v>0.98039212102164508</v>
      </c>
      <c r="I935" s="8">
        <f>('DGL 4'!$P$7/'DGL 4'!$B$26)*(1-EXP(-'DGL 4'!$B$26*D935)) + ('DGL 4'!$P$8/'DGL 4'!$B$27)*(1-EXP(-'DGL 4'!$B$27*D935))+ ('DGL 4'!$P$9/'DGL 4'!$B$28)*(1-EXP(-'DGL 4'!$B$28*D935))</f>
        <v>9.8039212025270981</v>
      </c>
      <c r="J935" s="21">
        <f>(I935+Systeme!$K$20)/Systeme!$K$17</f>
        <v>9.8039212025270977E-3</v>
      </c>
      <c r="L935" s="8">
        <f t="shared" si="28"/>
        <v>9.803940088382249E-8</v>
      </c>
      <c r="M935" s="21">
        <f>(L935+Systeme!$S$20)/Systeme!$S$17</f>
        <v>9.8039400883822484E-11</v>
      </c>
      <c r="O935" s="8">
        <f>('DGL 4'!$P$15/'DGL 4'!$B$26)*(1-EXP(-'DGL 4'!$B$26*D935)) + ('DGL 4'!$P$16/'DGL 4'!$B$27)*(1-EXP(-'DGL 4'!$B$27*D935))+ ('DGL 4'!$P$17/'DGL 4'!$B$28)*(1-EXP(-'DGL 4'!$B$28*D935))</f>
        <v>1.8188611002825537E-5</v>
      </c>
      <c r="P935" s="21">
        <f>(O935+Systeme!$AA$20)/Systeme!$AA$17</f>
        <v>1.8188611002825536E-16</v>
      </c>
    </row>
    <row r="936" spans="1:16" x14ac:dyDescent="0.25">
      <c r="A936" s="4">
        <f t="shared" si="29"/>
        <v>934</v>
      </c>
      <c r="D936" s="19">
        <f>A936*0.001 *Systeme!$G$4</f>
        <v>467</v>
      </c>
      <c r="F936" s="8">
        <f>('DGL 4'!$P$3/'DGL 4'!$B$26)*(1-EXP(-'DGL 4'!$B$26*D936)) + ('DGL 4'!$P$4/'DGL 4'!$B$27)*(1-EXP(-'DGL 4'!$B$27*D936))+ ('DGL 4'!$P$5/'DGL 4'!$B$28)*(1-EXP(-'DGL 4'!$B$28*D936))</f>
        <v>-9.8039395084011129</v>
      </c>
      <c r="G936" s="21">
        <f>(F936+Systeme!$C$20)/Systeme!$C$17</f>
        <v>0.98039212098319772</v>
      </c>
      <c r="I936" s="8">
        <f>('DGL 4'!$P$7/'DGL 4'!$B$26)*(1-EXP(-'DGL 4'!$B$26*D936)) + ('DGL 4'!$P$8/'DGL 4'!$B$27)*(1-EXP(-'DGL 4'!$B$27*D936))+ ('DGL 4'!$P$9/'DGL 4'!$B$28)*(1-EXP(-'DGL 4'!$B$28*D936))</f>
        <v>9.8039212021426252</v>
      </c>
      <c r="J936" s="21">
        <f>(I936+Systeme!$K$20)/Systeme!$K$17</f>
        <v>9.8039212021426257E-3</v>
      </c>
      <c r="L936" s="8">
        <f t="shared" si="28"/>
        <v>9.8039402194097756E-8</v>
      </c>
      <c r="M936" s="21">
        <f>(L936+Systeme!$S$20)/Systeme!$S$17</f>
        <v>9.8039402194097758E-11</v>
      </c>
      <c r="O936" s="8">
        <f>('DGL 4'!$P$15/'DGL 4'!$B$26)*(1-EXP(-'DGL 4'!$B$26*D936)) + ('DGL 4'!$P$16/'DGL 4'!$B$27)*(1-EXP(-'DGL 4'!$B$27*D936))+ ('DGL 4'!$P$17/'DGL 4'!$B$28)*(1-EXP(-'DGL 4'!$B$28*D936))</f>
        <v>1.8208219085560592E-5</v>
      </c>
      <c r="P936" s="21">
        <f>(O936+Systeme!$AA$20)/Systeme!$AA$17</f>
        <v>1.8208219085560593E-16</v>
      </c>
    </row>
    <row r="937" spans="1:16" x14ac:dyDescent="0.25">
      <c r="A937" s="4">
        <f t="shared" si="29"/>
        <v>935</v>
      </c>
      <c r="D937" s="19">
        <f>A937*0.001 *Systeme!$G$4</f>
        <v>467.5</v>
      </c>
      <c r="F937" s="8">
        <f>('DGL 4'!$P$3/'DGL 4'!$B$26)*(1-EXP(-'DGL 4'!$B$26*D937)) + ('DGL 4'!$P$4/'DGL 4'!$B$27)*(1-EXP(-'DGL 4'!$B$27*D937))+ ('DGL 4'!$P$5/'DGL 4'!$B$28)*(1-EXP(-'DGL 4'!$B$28*D937))</f>
        <v>-9.8039395276247241</v>
      </c>
      <c r="G937" s="21">
        <f>(F937+Systeme!$C$20)/Systeme!$C$17</f>
        <v>0.98039212094475059</v>
      </c>
      <c r="I937" s="8">
        <f>('DGL 4'!$P$7/'DGL 4'!$B$26)*(1-EXP(-'DGL 4'!$B$26*D937)) + ('DGL 4'!$P$8/'DGL 4'!$B$27)*(1-EXP(-'DGL 4'!$B$27*D937))+ ('DGL 4'!$P$9/'DGL 4'!$B$28)*(1-EXP(-'DGL 4'!$B$28*D937))</f>
        <v>9.8039212017581541</v>
      </c>
      <c r="J937" s="21">
        <f>(I937+Systeme!$K$20)/Systeme!$K$17</f>
        <v>9.8039212017581538E-3</v>
      </c>
      <c r="L937" s="8">
        <f t="shared" si="28"/>
        <v>9.8039401728012795E-8</v>
      </c>
      <c r="M937" s="21">
        <f>(L937+Systeme!$S$20)/Systeme!$S$17</f>
        <v>9.80394017280128E-11</v>
      </c>
      <c r="O937" s="8">
        <f>('DGL 4'!$P$15/'DGL 4'!$B$26)*(1-EXP(-'DGL 4'!$B$26*D937)) + ('DGL 4'!$P$16/'DGL 4'!$B$27)*(1-EXP(-'DGL 4'!$B$27*D937))+ ('DGL 4'!$P$17/'DGL 4'!$B$28)*(1-EXP(-'DGL 4'!$B$28*D937))</f>
        <v>1.8227827168295651E-5</v>
      </c>
      <c r="P937" s="21">
        <f>(O937+Systeme!$AA$20)/Systeme!$AA$17</f>
        <v>1.8227827168295651E-16</v>
      </c>
    </row>
    <row r="938" spans="1:16" x14ac:dyDescent="0.25">
      <c r="A938" s="4">
        <f t="shared" si="29"/>
        <v>936</v>
      </c>
      <c r="D938" s="19">
        <f>A938*0.001 *Systeme!$G$4</f>
        <v>468</v>
      </c>
      <c r="F938" s="8">
        <f>('DGL 4'!$P$3/'DGL 4'!$B$26)*(1-EXP(-'DGL 4'!$B$26*D938)) + ('DGL 4'!$P$4/'DGL 4'!$B$27)*(1-EXP(-'DGL 4'!$B$27*D938))+ ('DGL 4'!$P$5/'DGL 4'!$B$28)*(1-EXP(-'DGL 4'!$B$28*D938))</f>
        <v>-9.8039395468483335</v>
      </c>
      <c r="G938" s="21">
        <f>(F938+Systeme!$C$20)/Systeme!$C$17</f>
        <v>0.98039212090630334</v>
      </c>
      <c r="I938" s="8">
        <f>('DGL 4'!$P$7/'DGL 4'!$B$26)*(1-EXP(-'DGL 4'!$B$26*D938)) + ('DGL 4'!$P$8/'DGL 4'!$B$27)*(1-EXP(-'DGL 4'!$B$27*D938))+ ('DGL 4'!$P$9/'DGL 4'!$B$28)*(1-EXP(-'DGL 4'!$B$28*D938))</f>
        <v>9.8039212013736812</v>
      </c>
      <c r="J938" s="21">
        <f>(I938+Systeme!$K$20)/Systeme!$K$17</f>
        <v>9.8039212013736818E-3</v>
      </c>
      <c r="L938" s="8">
        <f t="shared" si="28"/>
        <v>9.8039401261927834E-8</v>
      </c>
      <c r="M938" s="21">
        <f>(L938+Systeme!$S$20)/Systeme!$S$17</f>
        <v>9.8039401261927828E-11</v>
      </c>
      <c r="O938" s="8">
        <f>('DGL 4'!$P$15/'DGL 4'!$B$26)*(1-EXP(-'DGL 4'!$B$26*D938)) + ('DGL 4'!$P$16/'DGL 4'!$B$27)*(1-EXP(-'DGL 4'!$B$27*D938))+ ('DGL 4'!$P$17/'DGL 4'!$B$28)*(1-EXP(-'DGL 4'!$B$28*D938))</f>
        <v>1.8247435251030709E-5</v>
      </c>
      <c r="P938" s="21">
        <f>(O938+Systeme!$AA$20)/Systeme!$AA$17</f>
        <v>1.824743525103071E-16</v>
      </c>
    </row>
    <row r="939" spans="1:16" x14ac:dyDescent="0.25">
      <c r="A939" s="4">
        <f t="shared" si="29"/>
        <v>937</v>
      </c>
      <c r="D939" s="19">
        <f>A939*0.001 *Systeme!$G$4</f>
        <v>468.5</v>
      </c>
      <c r="F939" s="8">
        <f>('DGL 4'!$P$3/'DGL 4'!$B$26)*(1-EXP(-'DGL 4'!$B$26*D939)) + ('DGL 4'!$P$4/'DGL 4'!$B$27)*(1-EXP(-'DGL 4'!$B$27*D939))+ ('DGL 4'!$P$5/'DGL 4'!$B$28)*(1-EXP(-'DGL 4'!$B$28*D939))</f>
        <v>-9.8039395660719446</v>
      </c>
      <c r="G939" s="21">
        <f>(F939+Systeme!$C$20)/Systeme!$C$17</f>
        <v>0.9803921208678561</v>
      </c>
      <c r="I939" s="8">
        <f>('DGL 4'!$P$7/'DGL 4'!$B$26)*(1-EXP(-'DGL 4'!$B$26*D939)) + ('DGL 4'!$P$8/'DGL 4'!$B$27)*(1-EXP(-'DGL 4'!$B$27*D939))+ ('DGL 4'!$P$9/'DGL 4'!$B$28)*(1-EXP(-'DGL 4'!$B$28*D939))</f>
        <v>9.8039212009892083</v>
      </c>
      <c r="J939" s="21">
        <f>(I939+Systeme!$K$20)/Systeme!$K$17</f>
        <v>9.8039212009892081E-3</v>
      </c>
      <c r="L939" s="8">
        <f t="shared" si="28"/>
        <v>9.8039402572199712E-8</v>
      </c>
      <c r="M939" s="21">
        <f>(L939+Systeme!$S$20)/Systeme!$S$17</f>
        <v>9.8039402572199716E-11</v>
      </c>
      <c r="O939" s="8">
        <f>('DGL 4'!$P$15/'DGL 4'!$B$26)*(1-EXP(-'DGL 4'!$B$26*D939)) + ('DGL 4'!$P$16/'DGL 4'!$B$27)*(1-EXP(-'DGL 4'!$B$27*D939))+ ('DGL 4'!$P$17/'DGL 4'!$B$28)*(1-EXP(-'DGL 4'!$B$28*D939))</f>
        <v>1.8267043333765768E-5</v>
      </c>
      <c r="P939" s="21">
        <f>(O939+Systeme!$AA$20)/Systeme!$AA$17</f>
        <v>1.8267043333765769E-16</v>
      </c>
    </row>
    <row r="940" spans="1:16" x14ac:dyDescent="0.25">
      <c r="A940" s="4">
        <f t="shared" si="29"/>
        <v>938</v>
      </c>
      <c r="D940" s="19">
        <f>A940*0.001 *Systeme!$G$4</f>
        <v>469</v>
      </c>
      <c r="F940" s="8">
        <f>('DGL 4'!$P$3/'DGL 4'!$B$26)*(1-EXP(-'DGL 4'!$B$26*D940)) + ('DGL 4'!$P$4/'DGL 4'!$B$27)*(1-EXP(-'DGL 4'!$B$27*D940))+ ('DGL 4'!$P$5/'DGL 4'!$B$28)*(1-EXP(-'DGL 4'!$B$28*D940))</f>
        <v>-9.8039395852955558</v>
      </c>
      <c r="G940" s="21">
        <f>(F940+Systeme!$C$20)/Systeme!$C$17</f>
        <v>0.98039212082940885</v>
      </c>
      <c r="I940" s="8">
        <f>('DGL 4'!$P$7/'DGL 4'!$B$26)*(1-EXP(-'DGL 4'!$B$26*D940)) + ('DGL 4'!$P$8/'DGL 4'!$B$27)*(1-EXP(-'DGL 4'!$B$27*D940))+ ('DGL 4'!$P$9/'DGL 4'!$B$28)*(1-EXP(-'DGL 4'!$B$28*D940))</f>
        <v>9.8039212006047372</v>
      </c>
      <c r="J940" s="21">
        <f>(I940+Systeme!$K$20)/Systeme!$K$17</f>
        <v>9.8039212006047378E-3</v>
      </c>
      <c r="L940" s="8">
        <f t="shared" si="28"/>
        <v>9.803940210611475E-8</v>
      </c>
      <c r="M940" s="21">
        <f>(L940+Systeme!$S$20)/Systeme!$S$17</f>
        <v>9.8039402106114744E-11</v>
      </c>
      <c r="O940" s="8">
        <f>('DGL 4'!$P$15/'DGL 4'!$B$26)*(1-EXP(-'DGL 4'!$B$26*D940)) + ('DGL 4'!$P$16/'DGL 4'!$B$27)*(1-EXP(-'DGL 4'!$B$27*D940))+ ('DGL 4'!$P$17/'DGL 4'!$B$28)*(1-EXP(-'DGL 4'!$B$28*D940))</f>
        <v>1.8286651416500827E-5</v>
      </c>
      <c r="P940" s="21">
        <f>(O940+Systeme!$AA$20)/Systeme!$AA$17</f>
        <v>1.8286651416500827E-16</v>
      </c>
    </row>
    <row r="941" spans="1:16" x14ac:dyDescent="0.25">
      <c r="A941" s="4">
        <f t="shared" si="29"/>
        <v>939</v>
      </c>
      <c r="D941" s="19">
        <f>A941*0.001 *Systeme!$G$4</f>
        <v>469.5</v>
      </c>
      <c r="F941" s="8">
        <f>('DGL 4'!$P$3/'DGL 4'!$B$26)*(1-EXP(-'DGL 4'!$B$26*D941)) + ('DGL 4'!$P$4/'DGL 4'!$B$27)*(1-EXP(-'DGL 4'!$B$27*D941))+ ('DGL 4'!$P$5/'DGL 4'!$B$28)*(1-EXP(-'DGL 4'!$B$28*D941))</f>
        <v>-9.8039396045191669</v>
      </c>
      <c r="G941" s="21">
        <f>(F941+Systeme!$C$20)/Systeme!$C$17</f>
        <v>0.98039212079096172</v>
      </c>
      <c r="I941" s="8">
        <f>('DGL 4'!$P$7/'DGL 4'!$B$26)*(1-EXP(-'DGL 4'!$B$26*D941)) + ('DGL 4'!$P$8/'DGL 4'!$B$27)*(1-EXP(-'DGL 4'!$B$27*D941))+ ('DGL 4'!$P$9/'DGL 4'!$B$28)*(1-EXP(-'DGL 4'!$B$28*D941))</f>
        <v>9.8039212002202643</v>
      </c>
      <c r="J941" s="21">
        <f>(I941+Systeme!$K$20)/Systeme!$K$17</f>
        <v>9.8039212002202641E-3</v>
      </c>
      <c r="L941" s="8">
        <f t="shared" si="28"/>
        <v>9.8039403416390016E-8</v>
      </c>
      <c r="M941" s="21">
        <f>(L941+Systeme!$S$20)/Systeme!$S$17</f>
        <v>9.8039403416390018E-11</v>
      </c>
      <c r="O941" s="8">
        <f>('DGL 4'!$P$15/'DGL 4'!$B$26)*(1-EXP(-'DGL 4'!$B$26*D941)) + ('DGL 4'!$P$16/'DGL 4'!$B$27)*(1-EXP(-'DGL 4'!$B$27*D941))+ ('DGL 4'!$P$17/'DGL 4'!$B$28)*(1-EXP(-'DGL 4'!$B$28*D941))</f>
        <v>1.8306259499235882E-5</v>
      </c>
      <c r="P941" s="21">
        <f>(O941+Systeme!$AA$20)/Systeme!$AA$17</f>
        <v>1.8306259499235881E-16</v>
      </c>
    </row>
    <row r="942" spans="1:16" x14ac:dyDescent="0.25">
      <c r="A942" s="4">
        <f t="shared" si="29"/>
        <v>940</v>
      </c>
      <c r="D942" s="19">
        <f>A942*0.001 *Systeme!$G$4</f>
        <v>470.00000000000006</v>
      </c>
      <c r="F942" s="8">
        <f>('DGL 4'!$P$3/'DGL 4'!$B$26)*(1-EXP(-'DGL 4'!$B$26*D942)) + ('DGL 4'!$P$4/'DGL 4'!$B$27)*(1-EXP(-'DGL 4'!$B$27*D942))+ ('DGL 4'!$P$5/'DGL 4'!$B$28)*(1-EXP(-'DGL 4'!$B$28*D942))</f>
        <v>-9.8039396237427763</v>
      </c>
      <c r="G942" s="21">
        <f>(F942+Systeme!$C$20)/Systeme!$C$17</f>
        <v>0.98039212075251436</v>
      </c>
      <c r="I942" s="8">
        <f>('DGL 4'!$P$7/'DGL 4'!$B$26)*(1-EXP(-'DGL 4'!$B$26*D942)) + ('DGL 4'!$P$8/'DGL 4'!$B$27)*(1-EXP(-'DGL 4'!$B$27*D942))+ ('DGL 4'!$P$9/'DGL 4'!$B$28)*(1-EXP(-'DGL 4'!$B$28*D942))</f>
        <v>9.8039211998357931</v>
      </c>
      <c r="J942" s="21">
        <f>(I942+Systeme!$K$20)/Systeme!$K$17</f>
        <v>9.8039211998357939E-3</v>
      </c>
      <c r="L942" s="8">
        <f t="shared" si="28"/>
        <v>9.8039401173948215E-8</v>
      </c>
      <c r="M942" s="21">
        <f>(L942+Systeme!$S$20)/Systeme!$S$17</f>
        <v>9.8039401173948213E-11</v>
      </c>
      <c r="O942" s="8">
        <f>('DGL 4'!$P$15/'DGL 4'!$B$26)*(1-EXP(-'DGL 4'!$B$26*D942)) + ('DGL 4'!$P$16/'DGL 4'!$B$27)*(1-EXP(-'DGL 4'!$B$27*D942))+ ('DGL 4'!$P$17/'DGL 4'!$B$28)*(1-EXP(-'DGL 4'!$B$28*D942))</f>
        <v>1.8325867581970941E-5</v>
      </c>
      <c r="P942" s="21">
        <f>(O942+Systeme!$AA$20)/Systeme!$AA$17</f>
        <v>1.832586758197094E-16</v>
      </c>
    </row>
    <row r="943" spans="1:16" x14ac:dyDescent="0.25">
      <c r="A943" s="4">
        <f t="shared" si="29"/>
        <v>941</v>
      </c>
      <c r="D943" s="19">
        <f>A943*0.001 *Systeme!$G$4</f>
        <v>470.50000000000006</v>
      </c>
      <c r="F943" s="8">
        <f>('DGL 4'!$P$3/'DGL 4'!$B$26)*(1-EXP(-'DGL 4'!$B$26*D943)) + ('DGL 4'!$P$4/'DGL 4'!$B$27)*(1-EXP(-'DGL 4'!$B$27*D943))+ ('DGL 4'!$P$5/'DGL 4'!$B$28)*(1-EXP(-'DGL 4'!$B$28*D943))</f>
        <v>-9.8039396429663874</v>
      </c>
      <c r="G943" s="21">
        <f>(F943+Systeme!$C$20)/Systeme!$C$17</f>
        <v>0.98039212071406723</v>
      </c>
      <c r="I943" s="8">
        <f>('DGL 4'!$P$7/'DGL 4'!$B$26)*(1-EXP(-'DGL 4'!$B$26*D943)) + ('DGL 4'!$P$8/'DGL 4'!$B$27)*(1-EXP(-'DGL 4'!$B$27*D943))+ ('DGL 4'!$P$9/'DGL 4'!$B$28)*(1-EXP(-'DGL 4'!$B$28*D943))</f>
        <v>9.8039211994513202</v>
      </c>
      <c r="J943" s="21">
        <f>(I943+Systeme!$K$20)/Systeme!$K$17</f>
        <v>9.8039211994513202E-3</v>
      </c>
      <c r="L943" s="8">
        <f t="shared" si="28"/>
        <v>9.8039402484220093E-8</v>
      </c>
      <c r="M943" s="21">
        <f>(L943+Systeme!$S$20)/Systeme!$S$17</f>
        <v>9.8039402484220088E-11</v>
      </c>
      <c r="O943" s="8">
        <f>('DGL 4'!$P$15/'DGL 4'!$B$26)*(1-EXP(-'DGL 4'!$B$26*D943)) + ('DGL 4'!$P$16/'DGL 4'!$B$27)*(1-EXP(-'DGL 4'!$B$27*D943))+ ('DGL 4'!$P$17/'DGL 4'!$B$28)*(1-EXP(-'DGL 4'!$B$28*D943))</f>
        <v>1.8345475664705999E-5</v>
      </c>
      <c r="P943" s="21">
        <f>(O943+Systeme!$AA$20)/Systeme!$AA$17</f>
        <v>1.8345475664705998E-16</v>
      </c>
    </row>
    <row r="944" spans="1:16" x14ac:dyDescent="0.25">
      <c r="A944" s="4">
        <f t="shared" si="29"/>
        <v>942</v>
      </c>
      <c r="D944" s="19">
        <f>A944*0.001 *Systeme!$G$4</f>
        <v>471.00000000000006</v>
      </c>
      <c r="F944" s="8">
        <f>('DGL 4'!$P$3/'DGL 4'!$B$26)*(1-EXP(-'DGL 4'!$B$26*D944)) + ('DGL 4'!$P$4/'DGL 4'!$B$27)*(1-EXP(-'DGL 4'!$B$27*D944))+ ('DGL 4'!$P$5/'DGL 4'!$B$28)*(1-EXP(-'DGL 4'!$B$28*D944))</f>
        <v>-9.8039396621899986</v>
      </c>
      <c r="G944" s="21">
        <f>(F944+Systeme!$C$20)/Systeme!$C$17</f>
        <v>0.98039212067562009</v>
      </c>
      <c r="I944" s="8">
        <f>('DGL 4'!$P$7/'DGL 4'!$B$26)*(1-EXP(-'DGL 4'!$B$26*D944)) + ('DGL 4'!$P$8/'DGL 4'!$B$27)*(1-EXP(-'DGL 4'!$B$27*D944))+ ('DGL 4'!$P$9/'DGL 4'!$B$28)*(1-EXP(-'DGL 4'!$B$28*D944))</f>
        <v>9.8039211990668473</v>
      </c>
      <c r="J944" s="21">
        <f>(I944+Systeme!$K$20)/Systeme!$K$17</f>
        <v>9.8039211990668465E-3</v>
      </c>
      <c r="L944" s="8">
        <f t="shared" si="28"/>
        <v>9.8039403794491971E-8</v>
      </c>
      <c r="M944" s="21">
        <f>(L944+Systeme!$S$20)/Systeme!$S$17</f>
        <v>9.8039403794491975E-11</v>
      </c>
      <c r="O944" s="8">
        <f>('DGL 4'!$P$15/'DGL 4'!$B$26)*(1-EXP(-'DGL 4'!$B$26*D944)) + ('DGL 4'!$P$16/'DGL 4'!$B$27)*(1-EXP(-'DGL 4'!$B$27*D944))+ ('DGL 4'!$P$17/'DGL 4'!$B$28)*(1-EXP(-'DGL 4'!$B$28*D944))</f>
        <v>1.8365083747441058E-5</v>
      </c>
      <c r="P944" s="21">
        <f>(O944+Systeme!$AA$20)/Systeme!$AA$17</f>
        <v>1.8365083747441057E-16</v>
      </c>
    </row>
    <row r="945" spans="1:16" x14ac:dyDescent="0.25">
      <c r="A945" s="4">
        <f t="shared" si="29"/>
        <v>943</v>
      </c>
      <c r="D945" s="19">
        <f>A945*0.001 *Systeme!$G$4</f>
        <v>471.50000000000006</v>
      </c>
      <c r="F945" s="8">
        <f>('DGL 4'!$P$3/'DGL 4'!$B$26)*(1-EXP(-'DGL 4'!$B$26*D945)) + ('DGL 4'!$P$4/'DGL 4'!$B$27)*(1-EXP(-'DGL 4'!$B$27*D945))+ ('DGL 4'!$P$5/'DGL 4'!$B$28)*(1-EXP(-'DGL 4'!$B$28*D945))</f>
        <v>-9.8039396814136097</v>
      </c>
      <c r="G945" s="21">
        <f>(F945+Systeme!$C$20)/Systeme!$C$17</f>
        <v>0.98039212063717274</v>
      </c>
      <c r="I945" s="8">
        <f>('DGL 4'!$P$7/'DGL 4'!$B$26)*(1-EXP(-'DGL 4'!$B$26*D945)) + ('DGL 4'!$P$8/'DGL 4'!$B$27)*(1-EXP(-'DGL 4'!$B$27*D945))+ ('DGL 4'!$P$9/'DGL 4'!$B$28)*(1-EXP(-'DGL 4'!$B$28*D945))</f>
        <v>9.8039211986823762</v>
      </c>
      <c r="J945" s="21">
        <f>(I945+Systeme!$K$20)/Systeme!$K$17</f>
        <v>9.8039211986823763E-3</v>
      </c>
      <c r="L945" s="8">
        <f t="shared" si="28"/>
        <v>9.803940332840701E-8</v>
      </c>
      <c r="M945" s="21">
        <f>(L945+Systeme!$S$20)/Systeme!$S$17</f>
        <v>9.8039403328407004E-11</v>
      </c>
      <c r="O945" s="8">
        <f>('DGL 4'!$P$15/'DGL 4'!$B$26)*(1-EXP(-'DGL 4'!$B$26*D945)) + ('DGL 4'!$P$16/'DGL 4'!$B$27)*(1-EXP(-'DGL 4'!$B$27*D945))+ ('DGL 4'!$P$17/'DGL 4'!$B$28)*(1-EXP(-'DGL 4'!$B$28*D945))</f>
        <v>1.8384691830176117E-5</v>
      </c>
      <c r="P945" s="21">
        <f>(O945+Systeme!$AA$20)/Systeme!$AA$17</f>
        <v>1.8384691830176115E-16</v>
      </c>
    </row>
    <row r="946" spans="1:16" x14ac:dyDescent="0.25">
      <c r="A946" s="4">
        <f t="shared" si="29"/>
        <v>944</v>
      </c>
      <c r="D946" s="19">
        <f>A946*0.001 *Systeme!$G$4</f>
        <v>472.00000000000006</v>
      </c>
      <c r="F946" s="8">
        <f>('DGL 4'!$P$3/'DGL 4'!$B$26)*(1-EXP(-'DGL 4'!$B$26*D946)) + ('DGL 4'!$P$4/'DGL 4'!$B$27)*(1-EXP(-'DGL 4'!$B$27*D946))+ ('DGL 4'!$P$5/'DGL 4'!$B$28)*(1-EXP(-'DGL 4'!$B$28*D946))</f>
        <v>-9.8039397006372209</v>
      </c>
      <c r="G946" s="21">
        <f>(F946+Systeme!$C$20)/Systeme!$C$17</f>
        <v>0.9803921205987256</v>
      </c>
      <c r="I946" s="8">
        <f>('DGL 4'!$P$7/'DGL 4'!$B$26)*(1-EXP(-'DGL 4'!$B$26*D946)) + ('DGL 4'!$P$8/'DGL 4'!$B$27)*(1-EXP(-'DGL 4'!$B$27*D946))+ ('DGL 4'!$P$9/'DGL 4'!$B$28)*(1-EXP(-'DGL 4'!$B$28*D946))</f>
        <v>9.8039211982979033</v>
      </c>
      <c r="J946" s="21">
        <f>(I946+Systeme!$K$20)/Systeme!$K$17</f>
        <v>9.8039211982979026E-3</v>
      </c>
      <c r="L946" s="8">
        <f t="shared" si="28"/>
        <v>9.8039404638678888E-8</v>
      </c>
      <c r="M946" s="21">
        <f>(L946+Systeme!$S$20)/Systeme!$S$17</f>
        <v>9.8039404638678891E-11</v>
      </c>
      <c r="O946" s="8">
        <f>('DGL 4'!$P$15/'DGL 4'!$B$26)*(1-EXP(-'DGL 4'!$B$26*D946)) + ('DGL 4'!$P$16/'DGL 4'!$B$27)*(1-EXP(-'DGL 4'!$B$27*D946))+ ('DGL 4'!$P$17/'DGL 4'!$B$28)*(1-EXP(-'DGL 4'!$B$28*D946))</f>
        <v>1.8404299912911175E-5</v>
      </c>
      <c r="P946" s="21">
        <f>(O946+Systeme!$AA$20)/Systeme!$AA$17</f>
        <v>1.8404299912911174E-16</v>
      </c>
    </row>
    <row r="947" spans="1:16" x14ac:dyDescent="0.25">
      <c r="A947" s="4">
        <f t="shared" si="29"/>
        <v>945</v>
      </c>
      <c r="D947" s="19">
        <f>A947*0.001 *Systeme!$G$4</f>
        <v>472.50000000000006</v>
      </c>
      <c r="F947" s="8">
        <f>('DGL 4'!$P$3/'DGL 4'!$B$26)*(1-EXP(-'DGL 4'!$B$26*D947)) + ('DGL 4'!$P$4/'DGL 4'!$B$27)*(1-EXP(-'DGL 4'!$B$27*D947))+ ('DGL 4'!$P$5/'DGL 4'!$B$28)*(1-EXP(-'DGL 4'!$B$28*D947))</f>
        <v>-9.8039397198608302</v>
      </c>
      <c r="G947" s="21">
        <f>(F947+Systeme!$C$20)/Systeme!$C$17</f>
        <v>0.98039212056027836</v>
      </c>
      <c r="I947" s="8">
        <f>('DGL 4'!$P$7/'DGL 4'!$B$26)*(1-EXP(-'DGL 4'!$B$26*D947)) + ('DGL 4'!$P$8/'DGL 4'!$B$27)*(1-EXP(-'DGL 4'!$B$27*D947))+ ('DGL 4'!$P$9/'DGL 4'!$B$28)*(1-EXP(-'DGL 4'!$B$28*D947))</f>
        <v>9.8039211979134322</v>
      </c>
      <c r="J947" s="21">
        <f>(I947+Systeme!$K$20)/Systeme!$K$17</f>
        <v>9.8039211979134323E-3</v>
      </c>
      <c r="L947" s="8">
        <f t="shared" si="28"/>
        <v>9.8039402396240475E-8</v>
      </c>
      <c r="M947" s="21">
        <f>(L947+Systeme!$S$20)/Systeme!$S$17</f>
        <v>9.8039402396240473E-11</v>
      </c>
      <c r="O947" s="8">
        <f>('DGL 4'!$P$15/'DGL 4'!$B$26)*(1-EXP(-'DGL 4'!$B$26*D947)) + ('DGL 4'!$P$16/'DGL 4'!$B$27)*(1-EXP(-'DGL 4'!$B$27*D947))+ ('DGL 4'!$P$17/'DGL 4'!$B$28)*(1-EXP(-'DGL 4'!$B$28*D947))</f>
        <v>1.842390799564623E-5</v>
      </c>
      <c r="P947" s="21">
        <f>(O947+Systeme!$AA$20)/Systeme!$AA$17</f>
        <v>1.842390799564623E-16</v>
      </c>
    </row>
    <row r="948" spans="1:16" x14ac:dyDescent="0.25">
      <c r="A948" s="4">
        <f t="shared" si="29"/>
        <v>946</v>
      </c>
      <c r="D948" s="19">
        <f>A948*0.001 *Systeme!$G$4</f>
        <v>473.00000000000006</v>
      </c>
      <c r="F948" s="8">
        <f>('DGL 4'!$P$3/'DGL 4'!$B$26)*(1-EXP(-'DGL 4'!$B$26*D948)) + ('DGL 4'!$P$4/'DGL 4'!$B$27)*(1-EXP(-'DGL 4'!$B$27*D948))+ ('DGL 4'!$P$5/'DGL 4'!$B$28)*(1-EXP(-'DGL 4'!$B$28*D948))</f>
        <v>-9.8039397390844414</v>
      </c>
      <c r="G948" s="21">
        <f>(F948+Systeme!$C$20)/Systeme!$C$17</f>
        <v>0.98039212052183111</v>
      </c>
      <c r="I948" s="8">
        <f>('DGL 4'!$P$7/'DGL 4'!$B$26)*(1-EXP(-'DGL 4'!$B$26*D948)) + ('DGL 4'!$P$8/'DGL 4'!$B$27)*(1-EXP(-'DGL 4'!$B$27*D948))+ ('DGL 4'!$P$9/'DGL 4'!$B$28)*(1-EXP(-'DGL 4'!$B$28*D948))</f>
        <v>9.8039211975289593</v>
      </c>
      <c r="J948" s="21">
        <f>(I948+Systeme!$K$20)/Systeme!$K$17</f>
        <v>9.8039211975289586E-3</v>
      </c>
      <c r="L948" s="8">
        <f t="shared" si="28"/>
        <v>9.8039403706512353E-8</v>
      </c>
      <c r="M948" s="21">
        <f>(L948+Systeme!$S$20)/Systeme!$S$17</f>
        <v>9.8039403706512348E-11</v>
      </c>
      <c r="O948" s="8">
        <f>('DGL 4'!$P$15/'DGL 4'!$B$26)*(1-EXP(-'DGL 4'!$B$26*D948)) + ('DGL 4'!$P$16/'DGL 4'!$B$27)*(1-EXP(-'DGL 4'!$B$27*D948))+ ('DGL 4'!$P$17/'DGL 4'!$B$28)*(1-EXP(-'DGL 4'!$B$28*D948))</f>
        <v>1.8443516078381289E-5</v>
      </c>
      <c r="P948" s="21">
        <f>(O948+Systeme!$AA$20)/Systeme!$AA$17</f>
        <v>1.8443516078381289E-16</v>
      </c>
    </row>
    <row r="949" spans="1:16" x14ac:dyDescent="0.25">
      <c r="A949" s="4">
        <f t="shared" si="29"/>
        <v>947</v>
      </c>
      <c r="D949" s="19">
        <f>A949*0.001 *Systeme!$G$4</f>
        <v>473.50000000000006</v>
      </c>
      <c r="F949" s="8">
        <f>('DGL 4'!$P$3/'DGL 4'!$B$26)*(1-EXP(-'DGL 4'!$B$26*D949)) + ('DGL 4'!$P$4/'DGL 4'!$B$27)*(1-EXP(-'DGL 4'!$B$27*D949))+ ('DGL 4'!$P$5/'DGL 4'!$B$28)*(1-EXP(-'DGL 4'!$B$28*D949))</f>
        <v>-9.8039397583080525</v>
      </c>
      <c r="G949" s="21">
        <f>(F949+Systeme!$C$20)/Systeme!$C$17</f>
        <v>0.98039212048338387</v>
      </c>
      <c r="I949" s="8">
        <f>('DGL 4'!$P$7/'DGL 4'!$B$26)*(1-EXP(-'DGL 4'!$B$26*D949)) + ('DGL 4'!$P$8/'DGL 4'!$B$27)*(1-EXP(-'DGL 4'!$B$27*D949))+ ('DGL 4'!$P$9/'DGL 4'!$B$28)*(1-EXP(-'DGL 4'!$B$28*D949))</f>
        <v>9.8039211971444864</v>
      </c>
      <c r="J949" s="21">
        <f>(I949+Systeme!$K$20)/Systeme!$K$17</f>
        <v>9.8039211971444867E-3</v>
      </c>
      <c r="L949" s="8">
        <f t="shared" si="28"/>
        <v>9.8039405016784231E-8</v>
      </c>
      <c r="M949" s="21">
        <f>(L949+Systeme!$S$20)/Systeme!$S$17</f>
        <v>9.8039405016784235E-11</v>
      </c>
      <c r="O949" s="8">
        <f>('DGL 4'!$P$15/'DGL 4'!$B$26)*(1-EXP(-'DGL 4'!$B$26*D949)) + ('DGL 4'!$P$16/'DGL 4'!$B$27)*(1-EXP(-'DGL 4'!$B$27*D949))+ ('DGL 4'!$P$17/'DGL 4'!$B$28)*(1-EXP(-'DGL 4'!$B$28*D949))</f>
        <v>1.8463124161116348E-5</v>
      </c>
      <c r="P949" s="21">
        <f>(O949+Systeme!$AA$20)/Systeme!$AA$17</f>
        <v>1.8463124161116348E-16</v>
      </c>
    </row>
    <row r="950" spans="1:16" x14ac:dyDescent="0.25">
      <c r="A950" s="4">
        <f t="shared" si="29"/>
        <v>948</v>
      </c>
      <c r="D950" s="19">
        <f>A950*0.001 *Systeme!$G$4</f>
        <v>474.00000000000006</v>
      </c>
      <c r="F950" s="8">
        <f>('DGL 4'!$P$3/'DGL 4'!$B$26)*(1-EXP(-'DGL 4'!$B$26*D950)) + ('DGL 4'!$P$4/'DGL 4'!$B$27)*(1-EXP(-'DGL 4'!$B$27*D950))+ ('DGL 4'!$P$5/'DGL 4'!$B$28)*(1-EXP(-'DGL 4'!$B$28*D950))</f>
        <v>-9.8039397775316637</v>
      </c>
      <c r="G950" s="21">
        <f>(F950+Systeme!$C$20)/Systeme!$C$17</f>
        <v>0.98039212044493673</v>
      </c>
      <c r="I950" s="8">
        <f>('DGL 4'!$P$7/'DGL 4'!$B$26)*(1-EXP(-'DGL 4'!$B$26*D950)) + ('DGL 4'!$P$8/'DGL 4'!$B$27)*(1-EXP(-'DGL 4'!$B$27*D950))+ ('DGL 4'!$P$9/'DGL 4'!$B$28)*(1-EXP(-'DGL 4'!$B$28*D950))</f>
        <v>9.8039211967600153</v>
      </c>
      <c r="J950" s="21">
        <f>(I950+Systeme!$K$20)/Systeme!$K$17</f>
        <v>9.8039211967600147E-3</v>
      </c>
      <c r="L950" s="8">
        <f t="shared" si="28"/>
        <v>9.803940455069927E-8</v>
      </c>
      <c r="M950" s="21">
        <f>(L950+Systeme!$S$20)/Systeme!$S$17</f>
        <v>9.8039404550699264E-11</v>
      </c>
      <c r="O950" s="8">
        <f>('DGL 4'!$P$15/'DGL 4'!$B$26)*(1-EXP(-'DGL 4'!$B$26*D950)) + ('DGL 4'!$P$16/'DGL 4'!$B$27)*(1-EXP(-'DGL 4'!$B$27*D950))+ ('DGL 4'!$P$17/'DGL 4'!$B$28)*(1-EXP(-'DGL 4'!$B$28*D950))</f>
        <v>1.8482732243851406E-5</v>
      </c>
      <c r="P950" s="21">
        <f>(O950+Systeme!$AA$20)/Systeme!$AA$17</f>
        <v>1.8482732243851406E-16</v>
      </c>
    </row>
    <row r="951" spans="1:16" x14ac:dyDescent="0.25">
      <c r="A951" s="4">
        <f t="shared" si="29"/>
        <v>949</v>
      </c>
      <c r="D951" s="19">
        <f>A951*0.001 *Systeme!$G$4</f>
        <v>474.50000000000006</v>
      </c>
      <c r="F951" s="8">
        <f>('DGL 4'!$P$3/'DGL 4'!$B$26)*(1-EXP(-'DGL 4'!$B$26*D951)) + ('DGL 4'!$P$4/'DGL 4'!$B$27)*(1-EXP(-'DGL 4'!$B$27*D951))+ ('DGL 4'!$P$5/'DGL 4'!$B$28)*(1-EXP(-'DGL 4'!$B$28*D951))</f>
        <v>-9.8039397967552731</v>
      </c>
      <c r="G951" s="21">
        <f>(F951+Systeme!$C$20)/Systeme!$C$17</f>
        <v>0.98039212040648938</v>
      </c>
      <c r="I951" s="8">
        <f>('DGL 4'!$P$7/'DGL 4'!$B$26)*(1-EXP(-'DGL 4'!$B$26*D951)) + ('DGL 4'!$P$8/'DGL 4'!$B$27)*(1-EXP(-'DGL 4'!$B$27*D951))+ ('DGL 4'!$P$9/'DGL 4'!$B$28)*(1-EXP(-'DGL 4'!$B$28*D951))</f>
        <v>9.8039211963755424</v>
      </c>
      <c r="J951" s="21">
        <f>(I951+Systeme!$K$20)/Systeme!$K$17</f>
        <v>9.8039211963755427E-3</v>
      </c>
      <c r="L951" s="8">
        <f t="shared" si="28"/>
        <v>9.8039404084614308E-8</v>
      </c>
      <c r="M951" s="21">
        <f>(L951+Systeme!$S$20)/Systeme!$S$17</f>
        <v>9.8039404084614305E-11</v>
      </c>
      <c r="O951" s="8">
        <f>('DGL 4'!$P$15/'DGL 4'!$B$26)*(1-EXP(-'DGL 4'!$B$26*D951)) + ('DGL 4'!$P$16/'DGL 4'!$B$27)*(1-EXP(-'DGL 4'!$B$27*D951))+ ('DGL 4'!$P$17/'DGL 4'!$B$28)*(1-EXP(-'DGL 4'!$B$28*D951))</f>
        <v>1.8502340326586465E-5</v>
      </c>
      <c r="P951" s="21">
        <f>(O951+Systeme!$AA$20)/Systeme!$AA$17</f>
        <v>1.8502340326586465E-16</v>
      </c>
    </row>
    <row r="952" spans="1:16" x14ac:dyDescent="0.25">
      <c r="A952" s="4">
        <f t="shared" si="29"/>
        <v>950</v>
      </c>
      <c r="D952" s="19">
        <f>A952*0.001 *Systeme!$G$4</f>
        <v>475.00000000000006</v>
      </c>
      <c r="F952" s="8">
        <f>('DGL 4'!$P$3/'DGL 4'!$B$26)*(1-EXP(-'DGL 4'!$B$26*D952)) + ('DGL 4'!$P$4/'DGL 4'!$B$27)*(1-EXP(-'DGL 4'!$B$27*D952))+ ('DGL 4'!$P$5/'DGL 4'!$B$28)*(1-EXP(-'DGL 4'!$B$28*D952))</f>
        <v>-9.8039398159788842</v>
      </c>
      <c r="G952" s="21">
        <f>(F952+Systeme!$C$20)/Systeme!$C$17</f>
        <v>0.98039212036804224</v>
      </c>
      <c r="I952" s="8">
        <f>('DGL 4'!$P$7/'DGL 4'!$B$26)*(1-EXP(-'DGL 4'!$B$26*D952)) + ('DGL 4'!$P$8/'DGL 4'!$B$27)*(1-EXP(-'DGL 4'!$B$27*D952))+ ('DGL 4'!$P$9/'DGL 4'!$B$28)*(1-EXP(-'DGL 4'!$B$28*D952))</f>
        <v>9.8039211959910695</v>
      </c>
      <c r="J952" s="21">
        <f>(I952+Systeme!$K$20)/Systeme!$K$17</f>
        <v>9.803921195991069E-3</v>
      </c>
      <c r="L952" s="8">
        <f t="shared" si="28"/>
        <v>9.8039405394889574E-8</v>
      </c>
      <c r="M952" s="21">
        <f>(L952+Systeme!$S$20)/Systeme!$S$17</f>
        <v>9.8039405394889579E-11</v>
      </c>
      <c r="O952" s="8">
        <f>('DGL 4'!$P$15/'DGL 4'!$B$26)*(1-EXP(-'DGL 4'!$B$26*D952)) + ('DGL 4'!$P$16/'DGL 4'!$B$27)*(1-EXP(-'DGL 4'!$B$27*D952))+ ('DGL 4'!$P$17/'DGL 4'!$B$28)*(1-EXP(-'DGL 4'!$B$28*D952))</f>
        <v>1.852194840932152E-5</v>
      </c>
      <c r="P952" s="21">
        <f>(O952+Systeme!$AA$20)/Systeme!$AA$17</f>
        <v>1.8521948409321521E-16</v>
      </c>
    </row>
    <row r="953" spans="1:16" x14ac:dyDescent="0.25">
      <c r="A953" s="4">
        <f t="shared" si="29"/>
        <v>951</v>
      </c>
      <c r="D953" s="19">
        <f>A953*0.001 *Systeme!$G$4</f>
        <v>475.50000000000006</v>
      </c>
      <c r="F953" s="8">
        <f>('DGL 4'!$P$3/'DGL 4'!$B$26)*(1-EXP(-'DGL 4'!$B$26*D953)) + ('DGL 4'!$P$4/'DGL 4'!$B$27)*(1-EXP(-'DGL 4'!$B$27*D953))+ ('DGL 4'!$P$5/'DGL 4'!$B$28)*(1-EXP(-'DGL 4'!$B$28*D953))</f>
        <v>-9.8039398352024953</v>
      </c>
      <c r="G953" s="21">
        <f>(F953+Systeme!$C$20)/Systeme!$C$17</f>
        <v>0.98039212032959511</v>
      </c>
      <c r="I953" s="8">
        <f>('DGL 4'!$P$7/'DGL 4'!$B$26)*(1-EXP(-'DGL 4'!$B$26*D953)) + ('DGL 4'!$P$8/'DGL 4'!$B$27)*(1-EXP(-'DGL 4'!$B$27*D953))+ ('DGL 4'!$P$9/'DGL 4'!$B$28)*(1-EXP(-'DGL 4'!$B$28*D953))</f>
        <v>9.8039211956065984</v>
      </c>
      <c r="J953" s="21">
        <f>(I953+Systeme!$K$20)/Systeme!$K$17</f>
        <v>9.8039211956065988E-3</v>
      </c>
      <c r="L953" s="8">
        <f t="shared" si="28"/>
        <v>9.8039404928804613E-8</v>
      </c>
      <c r="M953" s="21">
        <f>(L953+Systeme!$S$20)/Systeme!$S$17</f>
        <v>9.8039404928804607E-11</v>
      </c>
      <c r="O953" s="8">
        <f>('DGL 4'!$P$15/'DGL 4'!$B$26)*(1-EXP(-'DGL 4'!$B$26*D953)) + ('DGL 4'!$P$16/'DGL 4'!$B$27)*(1-EXP(-'DGL 4'!$B$27*D953))+ ('DGL 4'!$P$17/'DGL 4'!$B$28)*(1-EXP(-'DGL 4'!$B$28*D953))</f>
        <v>1.8541556492056579E-5</v>
      </c>
      <c r="P953" s="21">
        <f>(O953+Systeme!$AA$20)/Systeme!$AA$17</f>
        <v>1.854155649205658E-16</v>
      </c>
    </row>
    <row r="954" spans="1:16" x14ac:dyDescent="0.25">
      <c r="A954" s="4">
        <f t="shared" si="29"/>
        <v>952</v>
      </c>
      <c r="D954" s="19">
        <f>A954*0.001 *Systeme!$G$4</f>
        <v>476.00000000000006</v>
      </c>
      <c r="F954" s="8">
        <f>('DGL 4'!$P$3/'DGL 4'!$B$26)*(1-EXP(-'DGL 4'!$B$26*D954)) + ('DGL 4'!$P$4/'DGL 4'!$B$27)*(1-EXP(-'DGL 4'!$B$27*D954))+ ('DGL 4'!$P$5/'DGL 4'!$B$28)*(1-EXP(-'DGL 4'!$B$28*D954))</f>
        <v>-9.8039398544261065</v>
      </c>
      <c r="G954" s="21">
        <f>(F954+Systeme!$C$20)/Systeme!$C$17</f>
        <v>0.98039212029114775</v>
      </c>
      <c r="I954" s="8">
        <f>('DGL 4'!$P$7/'DGL 4'!$B$26)*(1-EXP(-'DGL 4'!$B$26*D954)) + ('DGL 4'!$P$8/'DGL 4'!$B$27)*(1-EXP(-'DGL 4'!$B$27*D954))+ ('DGL 4'!$P$9/'DGL 4'!$B$28)*(1-EXP(-'DGL 4'!$B$28*D954))</f>
        <v>9.8039211952221255</v>
      </c>
      <c r="J954" s="21">
        <f>(I954+Systeme!$K$20)/Systeme!$K$17</f>
        <v>9.8039211952221251E-3</v>
      </c>
      <c r="L954" s="8">
        <f t="shared" si="28"/>
        <v>9.8039406239076491E-8</v>
      </c>
      <c r="M954" s="21">
        <f>(L954+Systeme!$S$20)/Systeme!$S$17</f>
        <v>9.8039406239076495E-11</v>
      </c>
      <c r="O954" s="8">
        <f>('DGL 4'!$P$15/'DGL 4'!$B$26)*(1-EXP(-'DGL 4'!$B$26*D954)) + ('DGL 4'!$P$16/'DGL 4'!$B$27)*(1-EXP(-'DGL 4'!$B$27*D954))+ ('DGL 4'!$P$17/'DGL 4'!$B$28)*(1-EXP(-'DGL 4'!$B$28*D954))</f>
        <v>1.8561164574791638E-5</v>
      </c>
      <c r="P954" s="21">
        <f>(O954+Systeme!$AA$20)/Systeme!$AA$17</f>
        <v>1.8561164574791638E-16</v>
      </c>
    </row>
    <row r="955" spans="1:16" x14ac:dyDescent="0.25">
      <c r="A955" s="4">
        <f t="shared" si="29"/>
        <v>953</v>
      </c>
      <c r="D955" s="19">
        <f>A955*0.001 *Systeme!$G$4</f>
        <v>476.50000000000006</v>
      </c>
      <c r="F955" s="8">
        <f>('DGL 4'!$P$3/'DGL 4'!$B$26)*(1-EXP(-'DGL 4'!$B$26*D955)) + ('DGL 4'!$P$4/'DGL 4'!$B$27)*(1-EXP(-'DGL 4'!$B$27*D955))+ ('DGL 4'!$P$5/'DGL 4'!$B$28)*(1-EXP(-'DGL 4'!$B$28*D955))</f>
        <v>-9.8039398736497159</v>
      </c>
      <c r="G955" s="21">
        <f>(F955+Systeme!$C$20)/Systeme!$C$17</f>
        <v>0.98039212025270062</v>
      </c>
      <c r="I955" s="8">
        <f>('DGL 4'!$P$7/'DGL 4'!$B$26)*(1-EXP(-'DGL 4'!$B$26*D955)) + ('DGL 4'!$P$8/'DGL 4'!$B$27)*(1-EXP(-'DGL 4'!$B$27*D955))+ ('DGL 4'!$P$9/'DGL 4'!$B$28)*(1-EXP(-'DGL 4'!$B$28*D955))</f>
        <v>9.8039211948376543</v>
      </c>
      <c r="J955" s="21">
        <f>(I955+Systeme!$K$20)/Systeme!$K$17</f>
        <v>9.8039211948376549E-3</v>
      </c>
      <c r="L955" s="8">
        <f t="shared" si="28"/>
        <v>9.803940399663469E-8</v>
      </c>
      <c r="M955" s="21">
        <f>(L955+Systeme!$S$20)/Systeme!$S$17</f>
        <v>9.803940399663469E-11</v>
      </c>
      <c r="O955" s="8">
        <f>('DGL 4'!$P$15/'DGL 4'!$B$26)*(1-EXP(-'DGL 4'!$B$26*D955)) + ('DGL 4'!$P$16/'DGL 4'!$B$27)*(1-EXP(-'DGL 4'!$B$27*D955))+ ('DGL 4'!$P$17/'DGL 4'!$B$28)*(1-EXP(-'DGL 4'!$B$28*D955))</f>
        <v>1.8580772657526696E-5</v>
      </c>
      <c r="P955" s="21">
        <f>(O955+Systeme!$AA$20)/Systeme!$AA$17</f>
        <v>1.8580772657526697E-16</v>
      </c>
    </row>
    <row r="956" spans="1:16" x14ac:dyDescent="0.25">
      <c r="A956" s="4">
        <f t="shared" si="29"/>
        <v>954</v>
      </c>
      <c r="D956" s="19">
        <f>A956*0.001 *Systeme!$G$4</f>
        <v>477.00000000000006</v>
      </c>
      <c r="F956" s="8">
        <f>('DGL 4'!$P$3/'DGL 4'!$B$26)*(1-EXP(-'DGL 4'!$B$26*D956)) + ('DGL 4'!$P$4/'DGL 4'!$B$27)*(1-EXP(-'DGL 4'!$B$27*D956))+ ('DGL 4'!$P$5/'DGL 4'!$B$28)*(1-EXP(-'DGL 4'!$B$28*D956))</f>
        <v>-9.803939892873327</v>
      </c>
      <c r="G956" s="21">
        <f>(F956+Systeme!$C$20)/Systeme!$C$17</f>
        <v>0.98039212021425337</v>
      </c>
      <c r="I956" s="8">
        <f>('DGL 4'!$P$7/'DGL 4'!$B$26)*(1-EXP(-'DGL 4'!$B$26*D956)) + ('DGL 4'!$P$8/'DGL 4'!$B$27)*(1-EXP(-'DGL 4'!$B$27*D956))+ ('DGL 4'!$P$9/'DGL 4'!$B$28)*(1-EXP(-'DGL 4'!$B$28*D956))</f>
        <v>9.8039211944531814</v>
      </c>
      <c r="J956" s="21">
        <f>(I956+Systeme!$K$20)/Systeme!$K$17</f>
        <v>9.8039211944531812E-3</v>
      </c>
      <c r="L956" s="8">
        <f t="shared" si="28"/>
        <v>9.8039405306906568E-8</v>
      </c>
      <c r="M956" s="21">
        <f>(L956+Systeme!$S$20)/Systeme!$S$17</f>
        <v>9.8039405306906565E-11</v>
      </c>
      <c r="O956" s="8">
        <f>('DGL 4'!$P$15/'DGL 4'!$B$26)*(1-EXP(-'DGL 4'!$B$26*D956)) + ('DGL 4'!$P$16/'DGL 4'!$B$27)*(1-EXP(-'DGL 4'!$B$27*D956))+ ('DGL 4'!$P$17/'DGL 4'!$B$28)*(1-EXP(-'DGL 4'!$B$28*D956))</f>
        <v>1.8600380740261755E-5</v>
      </c>
      <c r="P956" s="21">
        <f>(O956+Systeme!$AA$20)/Systeme!$AA$17</f>
        <v>1.8600380740261756E-16</v>
      </c>
    </row>
    <row r="957" spans="1:16" x14ac:dyDescent="0.25">
      <c r="A957" s="4">
        <f t="shared" si="29"/>
        <v>955</v>
      </c>
      <c r="D957" s="19">
        <f>A957*0.001 *Systeme!$G$4</f>
        <v>477.50000000000006</v>
      </c>
      <c r="F957" s="8">
        <f>('DGL 4'!$P$3/'DGL 4'!$B$26)*(1-EXP(-'DGL 4'!$B$26*D957)) + ('DGL 4'!$P$4/'DGL 4'!$B$27)*(1-EXP(-'DGL 4'!$B$27*D957))+ ('DGL 4'!$P$5/'DGL 4'!$B$28)*(1-EXP(-'DGL 4'!$B$28*D957))</f>
        <v>-9.8039399120969382</v>
      </c>
      <c r="G957" s="21">
        <f>(F957+Systeme!$C$20)/Systeme!$C$17</f>
        <v>0.98039212017580613</v>
      </c>
      <c r="I957" s="8">
        <f>('DGL 4'!$P$7/'DGL 4'!$B$26)*(1-EXP(-'DGL 4'!$B$26*D957)) + ('DGL 4'!$P$8/'DGL 4'!$B$27)*(1-EXP(-'DGL 4'!$B$27*D957))+ ('DGL 4'!$P$9/'DGL 4'!$B$28)*(1-EXP(-'DGL 4'!$B$28*D957))</f>
        <v>9.8039211940687085</v>
      </c>
      <c r="J957" s="21">
        <f>(I957+Systeme!$K$20)/Systeme!$K$17</f>
        <v>9.8039211940687092E-3</v>
      </c>
      <c r="L957" s="8">
        <f t="shared" si="28"/>
        <v>9.8039406617178446E-8</v>
      </c>
      <c r="M957" s="21">
        <f>(L957+Systeme!$S$20)/Systeme!$S$17</f>
        <v>9.8039406617178452E-11</v>
      </c>
      <c r="O957" s="8">
        <f>('DGL 4'!$P$15/'DGL 4'!$B$26)*(1-EXP(-'DGL 4'!$B$26*D957)) + ('DGL 4'!$P$16/'DGL 4'!$B$27)*(1-EXP(-'DGL 4'!$B$27*D957))+ ('DGL 4'!$P$17/'DGL 4'!$B$28)*(1-EXP(-'DGL 4'!$B$28*D957))</f>
        <v>1.8619988822996814E-5</v>
      </c>
      <c r="P957" s="21">
        <f>(O957+Systeme!$AA$20)/Systeme!$AA$17</f>
        <v>1.8619988822996814E-16</v>
      </c>
    </row>
    <row r="958" spans="1:16" x14ac:dyDescent="0.25">
      <c r="A958" s="4">
        <f t="shared" si="29"/>
        <v>956</v>
      </c>
      <c r="D958" s="19">
        <f>A958*0.001 *Systeme!$G$4</f>
        <v>478.00000000000006</v>
      </c>
      <c r="F958" s="8">
        <f>('DGL 4'!$P$3/'DGL 4'!$B$26)*(1-EXP(-'DGL 4'!$B$26*D958)) + ('DGL 4'!$P$4/'DGL 4'!$B$27)*(1-EXP(-'DGL 4'!$B$27*D958))+ ('DGL 4'!$P$5/'DGL 4'!$B$28)*(1-EXP(-'DGL 4'!$B$28*D958))</f>
        <v>-9.8039399313205493</v>
      </c>
      <c r="G958" s="21">
        <f>(F958+Systeme!$C$20)/Systeme!$C$17</f>
        <v>0.98039212013735888</v>
      </c>
      <c r="I958" s="8">
        <f>('DGL 4'!$P$7/'DGL 4'!$B$26)*(1-EXP(-'DGL 4'!$B$26*D958)) + ('DGL 4'!$P$8/'DGL 4'!$B$27)*(1-EXP(-'DGL 4'!$B$27*D958))+ ('DGL 4'!$P$9/'DGL 4'!$B$28)*(1-EXP(-'DGL 4'!$B$28*D958))</f>
        <v>9.8039211936842374</v>
      </c>
      <c r="J958" s="21">
        <f>(I958+Systeme!$K$20)/Systeme!$K$17</f>
        <v>9.8039211936842372E-3</v>
      </c>
      <c r="L958" s="8">
        <f t="shared" si="28"/>
        <v>9.8039406151096873E-8</v>
      </c>
      <c r="M958" s="21">
        <f>(L958+Systeme!$S$20)/Systeme!$S$17</f>
        <v>9.8039406151096867E-11</v>
      </c>
      <c r="O958" s="8">
        <f>('DGL 4'!$P$15/'DGL 4'!$B$26)*(1-EXP(-'DGL 4'!$B$26*D958)) + ('DGL 4'!$P$16/'DGL 4'!$B$27)*(1-EXP(-'DGL 4'!$B$27*D958))+ ('DGL 4'!$P$17/'DGL 4'!$B$28)*(1-EXP(-'DGL 4'!$B$28*D958))</f>
        <v>1.8639596905731869E-5</v>
      </c>
      <c r="P958" s="21">
        <f>(O958+Systeme!$AA$20)/Systeme!$AA$17</f>
        <v>1.8639596905731868E-16</v>
      </c>
    </row>
    <row r="959" spans="1:16" x14ac:dyDescent="0.25">
      <c r="A959" s="4">
        <f t="shared" si="29"/>
        <v>957</v>
      </c>
      <c r="D959" s="19">
        <f>A959*0.001 *Systeme!$G$4</f>
        <v>478.50000000000006</v>
      </c>
      <c r="F959" s="8">
        <f>('DGL 4'!$P$3/'DGL 4'!$B$26)*(1-EXP(-'DGL 4'!$B$26*D959)) + ('DGL 4'!$P$4/'DGL 4'!$B$27)*(1-EXP(-'DGL 4'!$B$27*D959))+ ('DGL 4'!$P$5/'DGL 4'!$B$28)*(1-EXP(-'DGL 4'!$B$28*D959))</f>
        <v>-9.8039399505441587</v>
      </c>
      <c r="G959" s="21">
        <f>(F959+Systeme!$C$20)/Systeme!$C$17</f>
        <v>0.98039212009891175</v>
      </c>
      <c r="I959" s="8">
        <f>('DGL 4'!$P$7/'DGL 4'!$B$26)*(1-EXP(-'DGL 4'!$B$26*D959)) + ('DGL 4'!$P$8/'DGL 4'!$B$27)*(1-EXP(-'DGL 4'!$B$27*D959))+ ('DGL 4'!$P$9/'DGL 4'!$B$28)*(1-EXP(-'DGL 4'!$B$28*D959))</f>
        <v>9.8039211932997645</v>
      </c>
      <c r="J959" s="21">
        <f>(I959+Systeme!$K$20)/Systeme!$K$17</f>
        <v>9.8039211932997652E-3</v>
      </c>
      <c r="L959" s="8">
        <f t="shared" si="28"/>
        <v>9.8039405685011911E-8</v>
      </c>
      <c r="M959" s="21">
        <f>(L959+Systeme!$S$20)/Systeme!$S$17</f>
        <v>9.8039405685011908E-11</v>
      </c>
      <c r="O959" s="8">
        <f>('DGL 4'!$P$15/'DGL 4'!$B$26)*(1-EXP(-'DGL 4'!$B$26*D959)) + ('DGL 4'!$P$16/'DGL 4'!$B$27)*(1-EXP(-'DGL 4'!$B$27*D959))+ ('DGL 4'!$P$17/'DGL 4'!$B$28)*(1-EXP(-'DGL 4'!$B$28*D959))</f>
        <v>1.8659204988466928E-5</v>
      </c>
      <c r="P959" s="21">
        <f>(O959+Systeme!$AA$20)/Systeme!$AA$17</f>
        <v>1.8659204988466927E-16</v>
      </c>
    </row>
    <row r="960" spans="1:16" x14ac:dyDescent="0.25">
      <c r="A960" s="4">
        <f t="shared" si="29"/>
        <v>958</v>
      </c>
      <c r="D960" s="19">
        <f>A960*0.001 *Systeme!$G$4</f>
        <v>479.00000000000006</v>
      </c>
      <c r="F960" s="8">
        <f>('DGL 4'!$P$3/'DGL 4'!$B$26)*(1-EXP(-'DGL 4'!$B$26*D960)) + ('DGL 4'!$P$4/'DGL 4'!$B$27)*(1-EXP(-'DGL 4'!$B$27*D960))+ ('DGL 4'!$P$5/'DGL 4'!$B$28)*(1-EXP(-'DGL 4'!$B$28*D960))</f>
        <v>-9.8039399697677698</v>
      </c>
      <c r="G960" s="21">
        <f>(F960+Systeme!$C$20)/Systeme!$C$17</f>
        <v>0.98039212006046439</v>
      </c>
      <c r="I960" s="8">
        <f>('DGL 4'!$P$7/'DGL 4'!$B$26)*(1-EXP(-'DGL 4'!$B$26*D960)) + ('DGL 4'!$P$8/'DGL 4'!$B$27)*(1-EXP(-'DGL 4'!$B$27*D960))+ ('DGL 4'!$P$9/'DGL 4'!$B$28)*(1-EXP(-'DGL 4'!$B$28*D960))</f>
        <v>9.8039211929152934</v>
      </c>
      <c r="J960" s="21">
        <f>(I960+Systeme!$K$20)/Systeme!$K$17</f>
        <v>9.8039211929152933E-3</v>
      </c>
      <c r="L960" s="8">
        <f t="shared" si="28"/>
        <v>9.803940521892695E-8</v>
      </c>
      <c r="M960" s="21">
        <f>(L960+Systeme!$S$20)/Systeme!$S$17</f>
        <v>9.803940521892695E-11</v>
      </c>
      <c r="O960" s="8">
        <f>('DGL 4'!$P$15/'DGL 4'!$B$26)*(1-EXP(-'DGL 4'!$B$26*D960)) + ('DGL 4'!$P$16/'DGL 4'!$B$27)*(1-EXP(-'DGL 4'!$B$27*D960))+ ('DGL 4'!$P$17/'DGL 4'!$B$28)*(1-EXP(-'DGL 4'!$B$28*D960))</f>
        <v>1.8678813071201986E-5</v>
      </c>
      <c r="P960" s="21">
        <f>(O960+Systeme!$AA$20)/Systeme!$AA$17</f>
        <v>1.8678813071201985E-16</v>
      </c>
    </row>
    <row r="961" spans="1:16" x14ac:dyDescent="0.25">
      <c r="A961" s="4">
        <f t="shared" si="29"/>
        <v>959</v>
      </c>
      <c r="D961" s="19">
        <f>A961*0.001 *Systeme!$G$4</f>
        <v>479.50000000000006</v>
      </c>
      <c r="F961" s="8">
        <f>('DGL 4'!$P$3/'DGL 4'!$B$26)*(1-EXP(-'DGL 4'!$B$26*D961)) + ('DGL 4'!$P$4/'DGL 4'!$B$27)*(1-EXP(-'DGL 4'!$B$27*D961))+ ('DGL 4'!$P$5/'DGL 4'!$B$28)*(1-EXP(-'DGL 4'!$B$28*D961))</f>
        <v>-9.803939988991381</v>
      </c>
      <c r="G961" s="21">
        <f>(F961+Systeme!$C$20)/Systeme!$C$17</f>
        <v>0.98039212002201725</v>
      </c>
      <c r="I961" s="8">
        <f>('DGL 4'!$P$7/'DGL 4'!$B$26)*(1-EXP(-'DGL 4'!$B$26*D961)) + ('DGL 4'!$P$8/'DGL 4'!$B$27)*(1-EXP(-'DGL 4'!$B$27*D961))+ ('DGL 4'!$P$9/'DGL 4'!$B$28)*(1-EXP(-'DGL 4'!$B$28*D961))</f>
        <v>9.8039211925308205</v>
      </c>
      <c r="J961" s="21">
        <f>(I961+Systeme!$K$20)/Systeme!$K$17</f>
        <v>9.8039211925308213E-3</v>
      </c>
      <c r="L961" s="8">
        <f t="shared" si="28"/>
        <v>9.8039406529198828E-8</v>
      </c>
      <c r="M961" s="21">
        <f>(L961+Systeme!$S$20)/Systeme!$S$17</f>
        <v>9.8039406529198824E-11</v>
      </c>
      <c r="O961" s="8">
        <f>('DGL 4'!$P$15/'DGL 4'!$B$26)*(1-EXP(-'DGL 4'!$B$26*D961)) + ('DGL 4'!$P$16/'DGL 4'!$B$27)*(1-EXP(-'DGL 4'!$B$27*D961))+ ('DGL 4'!$P$17/'DGL 4'!$B$28)*(1-EXP(-'DGL 4'!$B$28*D961))</f>
        <v>1.8698421153937045E-5</v>
      </c>
      <c r="P961" s="21">
        <f>(O961+Systeme!$AA$20)/Systeme!$AA$17</f>
        <v>1.8698421153937044E-16</v>
      </c>
    </row>
    <row r="962" spans="1:16" x14ac:dyDescent="0.25">
      <c r="A962" s="4">
        <f t="shared" si="29"/>
        <v>960</v>
      </c>
      <c r="D962" s="19">
        <f>A962*0.001 *Systeme!$G$4</f>
        <v>480</v>
      </c>
      <c r="F962" s="8">
        <f>('DGL 4'!$P$3/'DGL 4'!$B$26)*(1-EXP(-'DGL 4'!$B$26*D962)) + ('DGL 4'!$P$4/'DGL 4'!$B$27)*(1-EXP(-'DGL 4'!$B$27*D962))+ ('DGL 4'!$P$5/'DGL 4'!$B$28)*(1-EXP(-'DGL 4'!$B$28*D962))</f>
        <v>-9.8039400082149921</v>
      </c>
      <c r="G962" s="21">
        <f>(F962+Systeme!$C$20)/Systeme!$C$17</f>
        <v>0.98039211998357012</v>
      </c>
      <c r="I962" s="8">
        <f>('DGL 4'!$P$7/'DGL 4'!$B$26)*(1-EXP(-'DGL 4'!$B$26*D962)) + ('DGL 4'!$P$8/'DGL 4'!$B$27)*(1-EXP(-'DGL 4'!$B$27*D962))+ ('DGL 4'!$P$9/'DGL 4'!$B$28)*(1-EXP(-'DGL 4'!$B$28*D962))</f>
        <v>9.8039211921463476</v>
      </c>
      <c r="J962" s="21">
        <f>(I962+Systeme!$K$20)/Systeme!$K$17</f>
        <v>9.8039211921463476E-3</v>
      </c>
      <c r="L962" s="8">
        <f t="shared" si="28"/>
        <v>9.8039407839470706E-8</v>
      </c>
      <c r="M962" s="21">
        <f>(L962+Systeme!$S$20)/Systeme!$S$17</f>
        <v>9.8039407839470712E-11</v>
      </c>
      <c r="O962" s="8">
        <f>('DGL 4'!$P$15/'DGL 4'!$B$26)*(1-EXP(-'DGL 4'!$B$26*D962)) + ('DGL 4'!$P$16/'DGL 4'!$B$27)*(1-EXP(-'DGL 4'!$B$27*D962))+ ('DGL 4'!$P$17/'DGL 4'!$B$28)*(1-EXP(-'DGL 4'!$B$28*D962))</f>
        <v>1.8718029236672104E-5</v>
      </c>
      <c r="P962" s="21">
        <f>(O962+Systeme!$AA$20)/Systeme!$AA$17</f>
        <v>1.8718029236672103E-16</v>
      </c>
    </row>
    <row r="963" spans="1:16" x14ac:dyDescent="0.25">
      <c r="A963" s="4">
        <f t="shared" si="29"/>
        <v>961</v>
      </c>
      <c r="D963" s="19">
        <f>A963*0.001 *Systeme!$G$4</f>
        <v>480.5</v>
      </c>
      <c r="F963" s="8">
        <f>('DGL 4'!$P$3/'DGL 4'!$B$26)*(1-EXP(-'DGL 4'!$B$26*D963)) + ('DGL 4'!$P$4/'DGL 4'!$B$27)*(1-EXP(-'DGL 4'!$B$27*D963))+ ('DGL 4'!$P$5/'DGL 4'!$B$28)*(1-EXP(-'DGL 4'!$B$28*D963))</f>
        <v>-9.8039400274386015</v>
      </c>
      <c r="G963" s="21">
        <f>(F963+Systeme!$C$20)/Systeme!$C$17</f>
        <v>0.98039211994512276</v>
      </c>
      <c r="I963" s="8">
        <f>('DGL 4'!$P$7/'DGL 4'!$B$26)*(1-EXP(-'DGL 4'!$B$26*D963)) + ('DGL 4'!$P$8/'DGL 4'!$B$27)*(1-EXP(-'DGL 4'!$B$27*D963))+ ('DGL 4'!$P$9/'DGL 4'!$B$28)*(1-EXP(-'DGL 4'!$B$28*D963))</f>
        <v>9.8039211917618765</v>
      </c>
      <c r="J963" s="21">
        <f>(I963+Systeme!$K$20)/Systeme!$K$17</f>
        <v>9.8039211917618756E-3</v>
      </c>
      <c r="L963" s="8">
        <f t="shared" si="28"/>
        <v>9.8039405597032293E-8</v>
      </c>
      <c r="M963" s="21">
        <f>(L963+Systeme!$S$20)/Systeme!$S$17</f>
        <v>9.8039405597032293E-11</v>
      </c>
      <c r="O963" s="8">
        <f>('DGL 4'!$P$15/'DGL 4'!$B$26)*(1-EXP(-'DGL 4'!$B$26*D963)) + ('DGL 4'!$P$16/'DGL 4'!$B$27)*(1-EXP(-'DGL 4'!$B$27*D963))+ ('DGL 4'!$P$17/'DGL 4'!$B$28)*(1-EXP(-'DGL 4'!$B$28*D963))</f>
        <v>1.8737637319407159E-5</v>
      </c>
      <c r="P963" s="21">
        <f>(O963+Systeme!$AA$20)/Systeme!$AA$17</f>
        <v>1.8737637319407159E-16</v>
      </c>
    </row>
    <row r="964" spans="1:16" x14ac:dyDescent="0.25">
      <c r="A964" s="4">
        <f t="shared" si="29"/>
        <v>962</v>
      </c>
      <c r="D964" s="19">
        <f>A964*0.001 *Systeme!$G$4</f>
        <v>481</v>
      </c>
      <c r="F964" s="8">
        <f>('DGL 4'!$P$3/'DGL 4'!$B$26)*(1-EXP(-'DGL 4'!$B$26*D964)) + ('DGL 4'!$P$4/'DGL 4'!$B$27)*(1-EXP(-'DGL 4'!$B$27*D964))+ ('DGL 4'!$P$5/'DGL 4'!$B$28)*(1-EXP(-'DGL 4'!$B$28*D964))</f>
        <v>-9.8039400466622126</v>
      </c>
      <c r="G964" s="21">
        <f>(F964+Systeme!$C$20)/Systeme!$C$17</f>
        <v>0.98039211990667563</v>
      </c>
      <c r="I964" s="8">
        <f>('DGL 4'!$P$7/'DGL 4'!$B$26)*(1-EXP(-'DGL 4'!$B$26*D964)) + ('DGL 4'!$P$8/'DGL 4'!$B$27)*(1-EXP(-'DGL 4'!$B$27*D964))+ ('DGL 4'!$P$9/'DGL 4'!$B$28)*(1-EXP(-'DGL 4'!$B$28*D964))</f>
        <v>9.8039211913774036</v>
      </c>
      <c r="J964" s="21">
        <f>(I964+Systeme!$K$20)/Systeme!$K$17</f>
        <v>9.8039211913774037E-3</v>
      </c>
      <c r="L964" s="8">
        <f t="shared" ref="L964:L1002" si="30">-(F964+I964+O964)</f>
        <v>9.8039406907304171E-8</v>
      </c>
      <c r="M964" s="21">
        <f>(L964+Systeme!$S$20)/Systeme!$S$17</f>
        <v>9.8039406907304168E-11</v>
      </c>
      <c r="O964" s="8">
        <f>('DGL 4'!$P$15/'DGL 4'!$B$26)*(1-EXP(-'DGL 4'!$B$26*D964)) + ('DGL 4'!$P$16/'DGL 4'!$B$27)*(1-EXP(-'DGL 4'!$B$27*D964))+ ('DGL 4'!$P$17/'DGL 4'!$B$28)*(1-EXP(-'DGL 4'!$B$28*D964))</f>
        <v>1.8757245402142218E-5</v>
      </c>
      <c r="P964" s="21">
        <f>(O964+Systeme!$AA$20)/Systeme!$AA$17</f>
        <v>1.8757245402142217E-16</v>
      </c>
    </row>
    <row r="965" spans="1:16" x14ac:dyDescent="0.25">
      <c r="A965" s="4">
        <f t="shared" ref="A965:A1002" si="31">A964+1</f>
        <v>963</v>
      </c>
      <c r="D965" s="19">
        <f>A965*0.001 *Systeme!$G$4</f>
        <v>481.5</v>
      </c>
      <c r="F965" s="8">
        <f>('DGL 4'!$P$3/'DGL 4'!$B$26)*(1-EXP(-'DGL 4'!$B$26*D965)) + ('DGL 4'!$P$4/'DGL 4'!$B$27)*(1-EXP(-'DGL 4'!$B$27*D965))+ ('DGL 4'!$P$5/'DGL 4'!$B$28)*(1-EXP(-'DGL 4'!$B$28*D965))</f>
        <v>-9.8039400658858238</v>
      </c>
      <c r="G965" s="21">
        <f>(F965+Systeme!$C$20)/Systeme!$C$17</f>
        <v>0.98039211986822838</v>
      </c>
      <c r="I965" s="8">
        <f>('DGL 4'!$P$7/'DGL 4'!$B$26)*(1-EXP(-'DGL 4'!$B$26*D965)) + ('DGL 4'!$P$8/'DGL 4'!$B$27)*(1-EXP(-'DGL 4'!$B$27*D965))+ ('DGL 4'!$P$9/'DGL 4'!$B$28)*(1-EXP(-'DGL 4'!$B$28*D965))</f>
        <v>9.8039211909929307</v>
      </c>
      <c r="J965" s="21">
        <f>(I965+Systeme!$K$20)/Systeme!$K$17</f>
        <v>9.80392119099293E-3</v>
      </c>
      <c r="L965" s="8">
        <f t="shared" si="30"/>
        <v>9.8039408217576049E-8</v>
      </c>
      <c r="M965" s="21">
        <f>(L965+Systeme!$S$20)/Systeme!$S$17</f>
        <v>9.8039408217576056E-11</v>
      </c>
      <c r="O965" s="8">
        <f>('DGL 4'!$P$15/'DGL 4'!$B$26)*(1-EXP(-'DGL 4'!$B$26*D965)) + ('DGL 4'!$P$16/'DGL 4'!$B$27)*(1-EXP(-'DGL 4'!$B$27*D965))+ ('DGL 4'!$P$17/'DGL 4'!$B$28)*(1-EXP(-'DGL 4'!$B$28*D965))</f>
        <v>1.8776853484877276E-5</v>
      </c>
      <c r="P965" s="21">
        <f>(O965+Systeme!$AA$20)/Systeme!$AA$17</f>
        <v>1.8776853484877276E-16</v>
      </c>
    </row>
    <row r="966" spans="1:16" x14ac:dyDescent="0.25">
      <c r="A966" s="4">
        <f t="shared" si="31"/>
        <v>964</v>
      </c>
      <c r="D966" s="19">
        <f>A966*0.001 *Systeme!$G$4</f>
        <v>482</v>
      </c>
      <c r="F966" s="8">
        <f>('DGL 4'!$P$3/'DGL 4'!$B$26)*(1-EXP(-'DGL 4'!$B$26*D966)) + ('DGL 4'!$P$4/'DGL 4'!$B$27)*(1-EXP(-'DGL 4'!$B$27*D966))+ ('DGL 4'!$P$5/'DGL 4'!$B$28)*(1-EXP(-'DGL 4'!$B$28*D966))</f>
        <v>-9.8039400851094349</v>
      </c>
      <c r="G966" s="21">
        <f>(F966+Systeme!$C$20)/Systeme!$C$17</f>
        <v>0.98039211982978114</v>
      </c>
      <c r="I966" s="8">
        <f>('DGL 4'!$P$7/'DGL 4'!$B$26)*(1-EXP(-'DGL 4'!$B$26*D966)) + ('DGL 4'!$P$8/'DGL 4'!$B$27)*(1-EXP(-'DGL 4'!$B$27*D966))+ ('DGL 4'!$P$9/'DGL 4'!$B$28)*(1-EXP(-'DGL 4'!$B$28*D966))</f>
        <v>9.8039211906084596</v>
      </c>
      <c r="J966" s="21">
        <f>(I966+Systeme!$K$20)/Systeme!$K$17</f>
        <v>9.8039211906084597E-3</v>
      </c>
      <c r="L966" s="8">
        <f t="shared" si="30"/>
        <v>9.8039407751491088E-8</v>
      </c>
      <c r="M966" s="21">
        <f>(L966+Systeme!$S$20)/Systeme!$S$17</f>
        <v>9.8039407751491084E-11</v>
      </c>
      <c r="O966" s="8">
        <f>('DGL 4'!$P$15/'DGL 4'!$B$26)*(1-EXP(-'DGL 4'!$B$26*D966)) + ('DGL 4'!$P$16/'DGL 4'!$B$27)*(1-EXP(-'DGL 4'!$B$27*D966))+ ('DGL 4'!$P$17/'DGL 4'!$B$28)*(1-EXP(-'DGL 4'!$B$28*D966))</f>
        <v>1.8796461567612335E-5</v>
      </c>
      <c r="P966" s="21">
        <f>(O966+Systeme!$AA$20)/Systeme!$AA$17</f>
        <v>1.8796461567612335E-16</v>
      </c>
    </row>
    <row r="967" spans="1:16" x14ac:dyDescent="0.25">
      <c r="A967" s="4">
        <f t="shared" si="31"/>
        <v>965</v>
      </c>
      <c r="D967" s="19">
        <f>A967*0.001 *Systeme!$G$4</f>
        <v>482.5</v>
      </c>
      <c r="F967" s="8">
        <f>('DGL 4'!$P$3/'DGL 4'!$B$26)*(1-EXP(-'DGL 4'!$B$26*D967)) + ('DGL 4'!$P$4/'DGL 4'!$B$27)*(1-EXP(-'DGL 4'!$B$27*D967))+ ('DGL 4'!$P$5/'DGL 4'!$B$28)*(1-EXP(-'DGL 4'!$B$28*D967))</f>
        <v>-9.8039401043330443</v>
      </c>
      <c r="G967" s="21">
        <f>(F967+Systeme!$C$20)/Systeme!$C$17</f>
        <v>0.98039211979133389</v>
      </c>
      <c r="I967" s="8">
        <f>('DGL 4'!$P$7/'DGL 4'!$B$26)*(1-EXP(-'DGL 4'!$B$26*D967)) + ('DGL 4'!$P$8/'DGL 4'!$B$27)*(1-EXP(-'DGL 4'!$B$27*D967))+ ('DGL 4'!$P$9/'DGL 4'!$B$28)*(1-EXP(-'DGL 4'!$B$28*D967))</f>
        <v>9.8039211902239867</v>
      </c>
      <c r="J967" s="21">
        <f>(I967+Systeme!$K$20)/Systeme!$K$17</f>
        <v>9.803921190223986E-3</v>
      </c>
      <c r="L967" s="8">
        <f t="shared" si="30"/>
        <v>9.8039407285406126E-8</v>
      </c>
      <c r="M967" s="21">
        <f>(L967+Systeme!$S$20)/Systeme!$S$17</f>
        <v>9.8039407285406125E-11</v>
      </c>
      <c r="O967" s="8">
        <f>('DGL 4'!$P$15/'DGL 4'!$B$26)*(1-EXP(-'DGL 4'!$B$26*D967)) + ('DGL 4'!$P$16/'DGL 4'!$B$27)*(1-EXP(-'DGL 4'!$B$27*D967))+ ('DGL 4'!$P$17/'DGL 4'!$B$28)*(1-EXP(-'DGL 4'!$B$28*D967))</f>
        <v>1.8816069650347394E-5</v>
      </c>
      <c r="P967" s="21">
        <f>(O967+Systeme!$AA$20)/Systeme!$AA$17</f>
        <v>1.8816069650347393E-16</v>
      </c>
    </row>
    <row r="968" spans="1:16" x14ac:dyDescent="0.25">
      <c r="A968" s="4">
        <f t="shared" si="31"/>
        <v>966</v>
      </c>
      <c r="D968" s="19">
        <f>A968*0.001 *Systeme!$G$4</f>
        <v>483</v>
      </c>
      <c r="F968" s="8">
        <f>('DGL 4'!$P$3/'DGL 4'!$B$26)*(1-EXP(-'DGL 4'!$B$26*D968)) + ('DGL 4'!$P$4/'DGL 4'!$B$27)*(1-EXP(-'DGL 4'!$B$27*D968))+ ('DGL 4'!$P$5/'DGL 4'!$B$28)*(1-EXP(-'DGL 4'!$B$28*D968))</f>
        <v>-9.8039401235566555</v>
      </c>
      <c r="G968" s="21">
        <f>(F968+Systeme!$C$20)/Systeme!$C$17</f>
        <v>0.98039211975288676</v>
      </c>
      <c r="I968" s="8">
        <f>('DGL 4'!$P$7/'DGL 4'!$B$26)*(1-EXP(-'DGL 4'!$B$26*D968)) + ('DGL 4'!$P$8/'DGL 4'!$B$27)*(1-EXP(-'DGL 4'!$B$27*D968))+ ('DGL 4'!$P$9/'DGL 4'!$B$28)*(1-EXP(-'DGL 4'!$B$28*D968))</f>
        <v>9.8039211898395155</v>
      </c>
      <c r="J968" s="21">
        <f>(I968+Systeme!$K$20)/Systeme!$K$17</f>
        <v>9.8039211898395158E-3</v>
      </c>
      <c r="L968" s="8">
        <f t="shared" si="30"/>
        <v>9.8039406819324553E-8</v>
      </c>
      <c r="M968" s="21">
        <f>(L968+Systeme!$S$20)/Systeme!$S$17</f>
        <v>9.8039406819324553E-11</v>
      </c>
      <c r="O968" s="8">
        <f>('DGL 4'!$P$15/'DGL 4'!$B$26)*(1-EXP(-'DGL 4'!$B$26*D968)) + ('DGL 4'!$P$16/'DGL 4'!$B$27)*(1-EXP(-'DGL 4'!$B$27*D968))+ ('DGL 4'!$P$17/'DGL 4'!$B$28)*(1-EXP(-'DGL 4'!$B$28*D968))</f>
        <v>1.8835677733082449E-5</v>
      </c>
      <c r="P968" s="21">
        <f>(O968+Systeme!$AA$20)/Systeme!$AA$17</f>
        <v>1.883567773308245E-16</v>
      </c>
    </row>
    <row r="969" spans="1:16" x14ac:dyDescent="0.25">
      <c r="A969" s="4">
        <f t="shared" si="31"/>
        <v>967</v>
      </c>
      <c r="D969" s="19">
        <f>A969*0.001 *Systeme!$G$4</f>
        <v>483.5</v>
      </c>
      <c r="F969" s="8">
        <f>('DGL 4'!$P$3/'DGL 4'!$B$26)*(1-EXP(-'DGL 4'!$B$26*D969)) + ('DGL 4'!$P$4/'DGL 4'!$B$27)*(1-EXP(-'DGL 4'!$B$27*D969))+ ('DGL 4'!$P$5/'DGL 4'!$B$28)*(1-EXP(-'DGL 4'!$B$28*D969))</f>
        <v>-9.8039401427802666</v>
      </c>
      <c r="G969" s="21">
        <f>(F969+Systeme!$C$20)/Systeme!$C$17</f>
        <v>0.9803921197144394</v>
      </c>
      <c r="I969" s="8">
        <f>('DGL 4'!$P$7/'DGL 4'!$B$26)*(1-EXP(-'DGL 4'!$B$26*D969)) + ('DGL 4'!$P$8/'DGL 4'!$B$27)*(1-EXP(-'DGL 4'!$B$27*D969))+ ('DGL 4'!$P$9/'DGL 4'!$B$28)*(1-EXP(-'DGL 4'!$B$28*D969))</f>
        <v>9.8039211894550427</v>
      </c>
      <c r="J969" s="21">
        <f>(I969+Systeme!$K$20)/Systeme!$K$17</f>
        <v>9.8039211894550421E-3</v>
      </c>
      <c r="L969" s="8">
        <f t="shared" si="30"/>
        <v>9.8039408129596431E-8</v>
      </c>
      <c r="M969" s="21">
        <f>(L969+Systeme!$S$20)/Systeme!$S$17</f>
        <v>9.8039408129596428E-11</v>
      </c>
      <c r="O969" s="8">
        <f>('DGL 4'!$P$15/'DGL 4'!$B$26)*(1-EXP(-'DGL 4'!$B$26*D969)) + ('DGL 4'!$P$16/'DGL 4'!$B$27)*(1-EXP(-'DGL 4'!$B$27*D969))+ ('DGL 4'!$P$17/'DGL 4'!$B$28)*(1-EXP(-'DGL 4'!$B$28*D969))</f>
        <v>1.8855285815817508E-5</v>
      </c>
      <c r="P969" s="21">
        <f>(O969+Systeme!$AA$20)/Systeme!$AA$17</f>
        <v>1.8855285815817508E-16</v>
      </c>
    </row>
    <row r="970" spans="1:16" x14ac:dyDescent="0.25">
      <c r="A970" s="4">
        <f t="shared" si="31"/>
        <v>968</v>
      </c>
      <c r="D970" s="19">
        <f>A970*0.001 *Systeme!$G$4</f>
        <v>484</v>
      </c>
      <c r="F970" s="8">
        <f>('DGL 4'!$P$3/'DGL 4'!$B$26)*(1-EXP(-'DGL 4'!$B$26*D970)) + ('DGL 4'!$P$4/'DGL 4'!$B$27)*(1-EXP(-'DGL 4'!$B$27*D970))+ ('DGL 4'!$P$5/'DGL 4'!$B$28)*(1-EXP(-'DGL 4'!$B$28*D970))</f>
        <v>-9.8039401620038777</v>
      </c>
      <c r="G970" s="21">
        <f>(F970+Systeme!$C$20)/Systeme!$C$17</f>
        <v>0.98039211967599227</v>
      </c>
      <c r="I970" s="8">
        <f>('DGL 4'!$P$7/'DGL 4'!$B$26)*(1-EXP(-'DGL 4'!$B$26*D970)) + ('DGL 4'!$P$8/'DGL 4'!$B$27)*(1-EXP(-'DGL 4'!$B$27*D970))+ ('DGL 4'!$P$9/'DGL 4'!$B$28)*(1-EXP(-'DGL 4'!$B$28*D970))</f>
        <v>9.8039211890705698</v>
      </c>
      <c r="J970" s="21">
        <f>(I970+Systeme!$K$20)/Systeme!$K$17</f>
        <v>9.8039211890705701E-3</v>
      </c>
      <c r="L970" s="8">
        <f t="shared" si="30"/>
        <v>9.8039409439868309E-8</v>
      </c>
      <c r="M970" s="21">
        <f>(L970+Systeme!$S$20)/Systeme!$S$17</f>
        <v>9.8039409439868315E-11</v>
      </c>
      <c r="O970" s="8">
        <f>('DGL 4'!$P$15/'DGL 4'!$B$26)*(1-EXP(-'DGL 4'!$B$26*D970)) + ('DGL 4'!$P$16/'DGL 4'!$B$27)*(1-EXP(-'DGL 4'!$B$27*D970))+ ('DGL 4'!$P$17/'DGL 4'!$B$28)*(1-EXP(-'DGL 4'!$B$28*D970))</f>
        <v>1.8874893898552566E-5</v>
      </c>
      <c r="P970" s="21">
        <f>(O970+Systeme!$AA$20)/Systeme!$AA$17</f>
        <v>1.8874893898552567E-16</v>
      </c>
    </row>
    <row r="971" spans="1:16" x14ac:dyDescent="0.25">
      <c r="A971" s="4">
        <f t="shared" si="31"/>
        <v>969</v>
      </c>
      <c r="D971" s="19">
        <f>A971*0.001 *Systeme!$G$4</f>
        <v>484.5</v>
      </c>
      <c r="F971" s="8">
        <f>('DGL 4'!$P$3/'DGL 4'!$B$26)*(1-EXP(-'DGL 4'!$B$26*D971)) + ('DGL 4'!$P$4/'DGL 4'!$B$27)*(1-EXP(-'DGL 4'!$B$27*D971))+ ('DGL 4'!$P$5/'DGL 4'!$B$28)*(1-EXP(-'DGL 4'!$B$28*D971))</f>
        <v>-9.8039401812274338</v>
      </c>
      <c r="G971" s="21">
        <f>(F971+Systeme!$C$20)/Systeme!$C$17</f>
        <v>0.98039211963754513</v>
      </c>
      <c r="I971" s="8">
        <f>('DGL 4'!$P$7/'DGL 4'!$B$26)*(1-EXP(-'DGL 4'!$B$26*D971)) + ('DGL 4'!$P$8/'DGL 4'!$B$27)*(1-EXP(-'DGL 4'!$B$27*D971))+ ('DGL 4'!$P$9/'DGL 4'!$B$28)*(1-EXP(-'DGL 4'!$B$28*D971))</f>
        <v>9.8039211886860986</v>
      </c>
      <c r="J971" s="21">
        <f>(I971+Systeme!$K$20)/Systeme!$K$17</f>
        <v>9.8039211886860982E-3</v>
      </c>
      <c r="L971" s="8">
        <f t="shared" si="30"/>
        <v>9.8039409417845452E-8</v>
      </c>
      <c r="M971" s="21">
        <f>(L971+Systeme!$S$20)/Systeme!$S$17</f>
        <v>9.8039409417845459E-11</v>
      </c>
      <c r="O971" s="8">
        <f>('DGL 4'!$P$15/'DGL 4'!$B$26)*(1-EXP(-'DGL 4'!$B$26*D971)) + ('DGL 4'!$P$16/'DGL 4'!$B$27)*(1-EXP(-'DGL 4'!$B$27*D971))+ ('DGL 4'!$P$17/'DGL 4'!$B$28)*(1-EXP(-'DGL 4'!$B$28*D971))</f>
        <v>1.8894501925776501E-5</v>
      </c>
      <c r="P971" s="21">
        <f>(O971+Systeme!$AA$20)/Systeme!$AA$17</f>
        <v>1.8894501925776502E-16</v>
      </c>
    </row>
    <row r="972" spans="1:16" x14ac:dyDescent="0.25">
      <c r="A972" s="4">
        <f t="shared" si="31"/>
        <v>970</v>
      </c>
      <c r="D972" s="19">
        <f>A972*0.001 *Systeme!$G$4</f>
        <v>485</v>
      </c>
      <c r="F972" s="8">
        <f>('DGL 4'!$P$3/'DGL 4'!$B$26)*(1-EXP(-'DGL 4'!$B$26*D972)) + ('DGL 4'!$P$4/'DGL 4'!$B$27)*(1-EXP(-'DGL 4'!$B$27*D972))+ ('DGL 4'!$P$5/'DGL 4'!$B$28)*(1-EXP(-'DGL 4'!$B$28*D972))</f>
        <v>-9.803940200451045</v>
      </c>
      <c r="G972" s="21">
        <f>(F972+Systeme!$C$20)/Systeme!$C$17</f>
        <v>0.98039211959909789</v>
      </c>
      <c r="I972" s="8">
        <f>('DGL 4'!$P$7/'DGL 4'!$B$26)*(1-EXP(-'DGL 4'!$B$26*D972)) + ('DGL 4'!$P$8/'DGL 4'!$B$27)*(1-EXP(-'DGL 4'!$B$27*D972))+ ('DGL 4'!$P$9/'DGL 4'!$B$28)*(1-EXP(-'DGL 4'!$B$28*D972))</f>
        <v>9.8039211883016275</v>
      </c>
      <c r="J972" s="21">
        <f>(I972+Systeme!$K$20)/Systeme!$K$17</f>
        <v>9.8039211883016279E-3</v>
      </c>
      <c r="L972" s="8">
        <f t="shared" si="30"/>
        <v>9.8039408951760491E-8</v>
      </c>
      <c r="M972" s="21">
        <f>(L972+Systeme!$S$20)/Systeme!$S$17</f>
        <v>9.8039408951760487E-11</v>
      </c>
      <c r="O972" s="8">
        <f>('DGL 4'!$P$15/'DGL 4'!$B$26)*(1-EXP(-'DGL 4'!$B$26*D972)) + ('DGL 4'!$P$16/'DGL 4'!$B$27)*(1-EXP(-'DGL 4'!$B$27*D972))+ ('DGL 4'!$P$17/'DGL 4'!$B$28)*(1-EXP(-'DGL 4'!$B$28*D972))</f>
        <v>1.8914110008511559E-5</v>
      </c>
      <c r="P972" s="21">
        <f>(O972+Systeme!$AA$20)/Systeme!$AA$17</f>
        <v>1.891411000851156E-16</v>
      </c>
    </row>
    <row r="973" spans="1:16" x14ac:dyDescent="0.25">
      <c r="A973" s="4">
        <f t="shared" si="31"/>
        <v>971</v>
      </c>
      <c r="D973" s="19">
        <f>A973*0.001 *Systeme!$G$4</f>
        <v>485.5</v>
      </c>
      <c r="F973" s="8">
        <f>('DGL 4'!$P$3/'DGL 4'!$B$26)*(1-EXP(-'DGL 4'!$B$26*D973)) + ('DGL 4'!$P$4/'DGL 4'!$B$27)*(1-EXP(-'DGL 4'!$B$27*D973))+ ('DGL 4'!$P$5/'DGL 4'!$B$28)*(1-EXP(-'DGL 4'!$B$28*D973))</f>
        <v>-9.8039402196746543</v>
      </c>
      <c r="G973" s="21">
        <f>(F973+Systeme!$C$20)/Systeme!$C$17</f>
        <v>0.98039211956065075</v>
      </c>
      <c r="I973" s="8">
        <f>('DGL 4'!$P$7/'DGL 4'!$B$26)*(1-EXP(-'DGL 4'!$B$26*D973)) + ('DGL 4'!$P$8/'DGL 4'!$B$27)*(1-EXP(-'DGL 4'!$B$27*D973))+ ('DGL 4'!$P$9/'DGL 4'!$B$28)*(1-EXP(-'DGL 4'!$B$28*D973))</f>
        <v>9.8039211879171546</v>
      </c>
      <c r="J973" s="21">
        <f>(I973+Systeme!$K$20)/Systeme!$K$17</f>
        <v>9.8039211879171542E-3</v>
      </c>
      <c r="L973" s="8">
        <f t="shared" si="30"/>
        <v>9.803940848567553E-8</v>
      </c>
      <c r="M973" s="21">
        <f>(L973+Systeme!$S$20)/Systeme!$S$17</f>
        <v>9.8039408485675528E-11</v>
      </c>
      <c r="O973" s="8">
        <f>('DGL 4'!$P$15/'DGL 4'!$B$26)*(1-EXP(-'DGL 4'!$B$26*D973)) + ('DGL 4'!$P$16/'DGL 4'!$B$27)*(1-EXP(-'DGL 4'!$B$27*D973))+ ('DGL 4'!$P$17/'DGL 4'!$B$28)*(1-EXP(-'DGL 4'!$B$28*D973))</f>
        <v>1.8933718091246618E-5</v>
      </c>
      <c r="P973" s="21">
        <f>(O973+Systeme!$AA$20)/Systeme!$AA$17</f>
        <v>1.8933718091246619E-16</v>
      </c>
    </row>
    <row r="974" spans="1:16" x14ac:dyDescent="0.25">
      <c r="A974" s="4">
        <f t="shared" si="31"/>
        <v>972</v>
      </c>
      <c r="D974" s="19">
        <f>A974*0.001 *Systeme!$G$4</f>
        <v>486</v>
      </c>
      <c r="F974" s="8">
        <f>('DGL 4'!$P$3/'DGL 4'!$B$26)*(1-EXP(-'DGL 4'!$B$26*D974)) + ('DGL 4'!$P$4/'DGL 4'!$B$27)*(1-EXP(-'DGL 4'!$B$27*D974))+ ('DGL 4'!$P$5/'DGL 4'!$B$28)*(1-EXP(-'DGL 4'!$B$28*D974))</f>
        <v>-9.8039402388982655</v>
      </c>
      <c r="G974" s="21">
        <f>(F974+Systeme!$C$20)/Systeme!$C$17</f>
        <v>0.9803921195222034</v>
      </c>
      <c r="I974" s="8">
        <f>('DGL 4'!$P$7/'DGL 4'!$B$26)*(1-EXP(-'DGL 4'!$B$26*D974)) + ('DGL 4'!$P$8/'DGL 4'!$B$27)*(1-EXP(-'DGL 4'!$B$27*D974))+ ('DGL 4'!$P$9/'DGL 4'!$B$28)*(1-EXP(-'DGL 4'!$B$28*D974))</f>
        <v>9.8039211875326835</v>
      </c>
      <c r="J974" s="21">
        <f>(I974+Systeme!$K$20)/Systeme!$K$17</f>
        <v>9.803921187532684E-3</v>
      </c>
      <c r="L974" s="8">
        <f t="shared" si="30"/>
        <v>9.8039408019590568E-8</v>
      </c>
      <c r="M974" s="21">
        <f>(L974+Systeme!$S$20)/Systeme!$S$17</f>
        <v>9.803940801959057E-11</v>
      </c>
      <c r="O974" s="8">
        <f>('DGL 4'!$P$15/'DGL 4'!$B$26)*(1-EXP(-'DGL 4'!$B$26*D974)) + ('DGL 4'!$P$16/'DGL 4'!$B$27)*(1-EXP(-'DGL 4'!$B$27*D974))+ ('DGL 4'!$P$17/'DGL 4'!$B$28)*(1-EXP(-'DGL 4'!$B$28*D974))</f>
        <v>1.8953326173981677E-5</v>
      </c>
      <c r="P974" s="21">
        <f>(O974+Systeme!$AA$20)/Systeme!$AA$17</f>
        <v>1.8953326173981678E-16</v>
      </c>
    </row>
    <row r="975" spans="1:16" x14ac:dyDescent="0.25">
      <c r="A975" s="4">
        <f t="shared" si="31"/>
        <v>973</v>
      </c>
      <c r="D975" s="19">
        <f>A975*0.001 *Systeme!$G$4</f>
        <v>486.5</v>
      </c>
      <c r="F975" s="8">
        <f>('DGL 4'!$P$3/'DGL 4'!$B$26)*(1-EXP(-'DGL 4'!$B$26*D975)) + ('DGL 4'!$P$4/'DGL 4'!$B$27)*(1-EXP(-'DGL 4'!$B$27*D975))+ ('DGL 4'!$P$5/'DGL 4'!$B$28)*(1-EXP(-'DGL 4'!$B$28*D975))</f>
        <v>-9.8039402581218766</v>
      </c>
      <c r="G975" s="21">
        <f>(F975+Systeme!$C$20)/Systeme!$C$17</f>
        <v>0.98039211948375626</v>
      </c>
      <c r="I975" s="8">
        <f>('DGL 4'!$P$7/'DGL 4'!$B$26)*(1-EXP(-'DGL 4'!$B$26*D975)) + ('DGL 4'!$P$8/'DGL 4'!$B$27)*(1-EXP(-'DGL 4'!$B$27*D975))+ ('DGL 4'!$P$9/'DGL 4'!$B$28)*(1-EXP(-'DGL 4'!$B$28*D975))</f>
        <v>9.8039211871482106</v>
      </c>
      <c r="J975" s="21">
        <f>(I975+Systeme!$K$20)/Systeme!$K$17</f>
        <v>9.8039211871482103E-3</v>
      </c>
      <c r="L975" s="8">
        <f t="shared" si="30"/>
        <v>9.8039409329862446E-8</v>
      </c>
      <c r="M975" s="21">
        <f>(L975+Systeme!$S$20)/Systeme!$S$17</f>
        <v>9.8039409329862445E-11</v>
      </c>
      <c r="O975" s="8">
        <f>('DGL 4'!$P$15/'DGL 4'!$B$26)*(1-EXP(-'DGL 4'!$B$26*D975)) + ('DGL 4'!$P$16/'DGL 4'!$B$27)*(1-EXP(-'DGL 4'!$B$27*D975))+ ('DGL 4'!$P$17/'DGL 4'!$B$28)*(1-EXP(-'DGL 4'!$B$28*D975))</f>
        <v>1.8972934256716735E-5</v>
      </c>
      <c r="P975" s="21">
        <f>(O975+Systeme!$AA$20)/Systeme!$AA$17</f>
        <v>1.8972934256716736E-16</v>
      </c>
    </row>
    <row r="976" spans="1:16" x14ac:dyDescent="0.25">
      <c r="A976" s="4">
        <f t="shared" si="31"/>
        <v>974</v>
      </c>
      <c r="D976" s="19">
        <f>A976*0.001 *Systeme!$G$4</f>
        <v>487</v>
      </c>
      <c r="F976" s="8">
        <f>('DGL 4'!$P$3/'DGL 4'!$B$26)*(1-EXP(-'DGL 4'!$B$26*D976)) + ('DGL 4'!$P$4/'DGL 4'!$B$27)*(1-EXP(-'DGL 4'!$B$27*D976))+ ('DGL 4'!$P$5/'DGL 4'!$B$28)*(1-EXP(-'DGL 4'!$B$28*D976))</f>
        <v>-9.8039402773454878</v>
      </c>
      <c r="G976" s="21">
        <f>(F976+Systeme!$C$20)/Systeme!$C$17</f>
        <v>0.98039211944530902</v>
      </c>
      <c r="I976" s="8">
        <f>('DGL 4'!$P$7/'DGL 4'!$B$26)*(1-EXP(-'DGL 4'!$B$26*D976)) + ('DGL 4'!$P$8/'DGL 4'!$B$27)*(1-EXP(-'DGL 4'!$B$27*D976))+ ('DGL 4'!$P$9/'DGL 4'!$B$28)*(1-EXP(-'DGL 4'!$B$28*D976))</f>
        <v>9.8039211867637377</v>
      </c>
      <c r="J976" s="21">
        <f>(I976+Systeme!$K$20)/Systeme!$K$17</f>
        <v>9.8039211867637383E-3</v>
      </c>
      <c r="L976" s="8">
        <f t="shared" si="30"/>
        <v>9.8039410640134324E-8</v>
      </c>
      <c r="M976" s="21">
        <f>(L976+Systeme!$S$20)/Systeme!$S$17</f>
        <v>9.8039410640134319E-11</v>
      </c>
      <c r="O976" s="8">
        <f>('DGL 4'!$P$15/'DGL 4'!$B$26)*(1-EXP(-'DGL 4'!$B$26*D976)) + ('DGL 4'!$P$16/'DGL 4'!$B$27)*(1-EXP(-'DGL 4'!$B$27*D976))+ ('DGL 4'!$P$17/'DGL 4'!$B$28)*(1-EXP(-'DGL 4'!$B$28*D976))</f>
        <v>1.8992542339451794E-5</v>
      </c>
      <c r="P976" s="21">
        <f>(O976+Systeme!$AA$20)/Systeme!$AA$17</f>
        <v>1.8992542339451795E-16</v>
      </c>
    </row>
    <row r="977" spans="1:16" x14ac:dyDescent="0.25">
      <c r="A977" s="4">
        <f t="shared" si="31"/>
        <v>975</v>
      </c>
      <c r="D977" s="19">
        <f>A977*0.001 *Systeme!$G$4</f>
        <v>487.5</v>
      </c>
      <c r="F977" s="8">
        <f>('DGL 4'!$P$3/'DGL 4'!$B$26)*(1-EXP(-'DGL 4'!$B$26*D977)) + ('DGL 4'!$P$4/'DGL 4'!$B$27)*(1-EXP(-'DGL 4'!$B$27*D977))+ ('DGL 4'!$P$5/'DGL 4'!$B$28)*(1-EXP(-'DGL 4'!$B$28*D977))</f>
        <v>-9.8039402965690972</v>
      </c>
      <c r="G977" s="21">
        <f>(F977+Systeme!$C$20)/Systeme!$C$17</f>
        <v>0.98039211940686177</v>
      </c>
      <c r="I977" s="8">
        <f>('DGL 4'!$P$7/'DGL 4'!$B$26)*(1-EXP(-'DGL 4'!$B$26*D977)) + ('DGL 4'!$P$8/'DGL 4'!$B$27)*(1-EXP(-'DGL 4'!$B$27*D977))+ ('DGL 4'!$P$9/'DGL 4'!$B$28)*(1-EXP(-'DGL 4'!$B$28*D977))</f>
        <v>9.8039211863792666</v>
      </c>
      <c r="J977" s="21">
        <f>(I977+Systeme!$K$20)/Systeme!$K$17</f>
        <v>9.8039211863792664E-3</v>
      </c>
      <c r="L977" s="8">
        <f t="shared" si="30"/>
        <v>9.8039408397695911E-8</v>
      </c>
      <c r="M977" s="21">
        <f>(L977+Systeme!$S$20)/Systeme!$S$17</f>
        <v>9.8039408397695914E-11</v>
      </c>
      <c r="O977" s="8">
        <f>('DGL 4'!$P$15/'DGL 4'!$B$26)*(1-EXP(-'DGL 4'!$B$26*D977)) + ('DGL 4'!$P$16/'DGL 4'!$B$27)*(1-EXP(-'DGL 4'!$B$27*D977))+ ('DGL 4'!$P$17/'DGL 4'!$B$28)*(1-EXP(-'DGL 4'!$B$28*D977))</f>
        <v>1.9012150422186849E-5</v>
      </c>
      <c r="P977" s="21">
        <f>(O977+Systeme!$AA$20)/Systeme!$AA$17</f>
        <v>1.9012150422186849E-16</v>
      </c>
    </row>
    <row r="978" spans="1:16" x14ac:dyDescent="0.25">
      <c r="A978" s="4">
        <f t="shared" si="31"/>
        <v>976</v>
      </c>
      <c r="D978" s="19">
        <f>A978*0.001 *Systeme!$G$4</f>
        <v>488</v>
      </c>
      <c r="F978" s="8">
        <f>('DGL 4'!$P$3/'DGL 4'!$B$26)*(1-EXP(-'DGL 4'!$B$26*D978)) + ('DGL 4'!$P$4/'DGL 4'!$B$27)*(1-EXP(-'DGL 4'!$B$27*D978))+ ('DGL 4'!$P$5/'DGL 4'!$B$28)*(1-EXP(-'DGL 4'!$B$28*D978))</f>
        <v>-9.8039403157927083</v>
      </c>
      <c r="G978" s="21">
        <f>(F978+Systeme!$C$20)/Systeme!$C$17</f>
        <v>0.98039211936841453</v>
      </c>
      <c r="I978" s="8">
        <f>('DGL 4'!$P$7/'DGL 4'!$B$26)*(1-EXP(-'DGL 4'!$B$26*D978)) + ('DGL 4'!$P$8/'DGL 4'!$B$27)*(1-EXP(-'DGL 4'!$B$27*D978))+ ('DGL 4'!$P$9/'DGL 4'!$B$28)*(1-EXP(-'DGL 4'!$B$28*D978))</f>
        <v>9.8039211859947937</v>
      </c>
      <c r="J978" s="21">
        <f>(I978+Systeme!$K$20)/Systeme!$K$17</f>
        <v>9.8039211859947944E-3</v>
      </c>
      <c r="L978" s="8">
        <f t="shared" si="30"/>
        <v>9.8039409707967789E-8</v>
      </c>
      <c r="M978" s="21">
        <f>(L978+Systeme!$S$20)/Systeme!$S$17</f>
        <v>9.8039409707967788E-11</v>
      </c>
      <c r="O978" s="8">
        <f>('DGL 4'!$P$15/'DGL 4'!$B$26)*(1-EXP(-'DGL 4'!$B$26*D978)) + ('DGL 4'!$P$16/'DGL 4'!$B$27)*(1-EXP(-'DGL 4'!$B$27*D978))+ ('DGL 4'!$P$17/'DGL 4'!$B$28)*(1-EXP(-'DGL 4'!$B$28*D978))</f>
        <v>1.9031758504921908E-5</v>
      </c>
      <c r="P978" s="21">
        <f>(O978+Systeme!$AA$20)/Systeme!$AA$17</f>
        <v>1.9031758504921907E-16</v>
      </c>
    </row>
    <row r="979" spans="1:16" x14ac:dyDescent="0.25">
      <c r="A979" s="4">
        <f t="shared" si="31"/>
        <v>977</v>
      </c>
      <c r="D979" s="19">
        <f>A979*0.001 *Systeme!$G$4</f>
        <v>488.5</v>
      </c>
      <c r="F979" s="8">
        <f>('DGL 4'!$P$3/'DGL 4'!$B$26)*(1-EXP(-'DGL 4'!$B$26*D979)) + ('DGL 4'!$P$4/'DGL 4'!$B$27)*(1-EXP(-'DGL 4'!$B$27*D979))+ ('DGL 4'!$P$5/'DGL 4'!$B$28)*(1-EXP(-'DGL 4'!$B$28*D979))</f>
        <v>-9.8039403350163195</v>
      </c>
      <c r="G979" s="21">
        <f>(F979+Systeme!$C$20)/Systeme!$C$17</f>
        <v>0.98039211932996739</v>
      </c>
      <c r="I979" s="8">
        <f>('DGL 4'!$P$7/'DGL 4'!$B$26)*(1-EXP(-'DGL 4'!$B$26*D979)) + ('DGL 4'!$P$8/'DGL 4'!$B$27)*(1-EXP(-'DGL 4'!$B$27*D979))+ ('DGL 4'!$P$9/'DGL 4'!$B$28)*(1-EXP(-'DGL 4'!$B$28*D979))</f>
        <v>9.8039211856103208</v>
      </c>
      <c r="J979" s="21">
        <f>(I979+Systeme!$K$20)/Systeme!$K$17</f>
        <v>9.8039211856103207E-3</v>
      </c>
      <c r="L979" s="8">
        <f t="shared" si="30"/>
        <v>9.8039411018239667E-8</v>
      </c>
      <c r="M979" s="21">
        <f>(L979+Systeme!$S$20)/Systeme!$S$17</f>
        <v>9.8039411018239663E-11</v>
      </c>
      <c r="O979" s="8">
        <f>('DGL 4'!$P$15/'DGL 4'!$B$26)*(1-EXP(-'DGL 4'!$B$26*D979)) + ('DGL 4'!$P$16/'DGL 4'!$B$27)*(1-EXP(-'DGL 4'!$B$27*D979))+ ('DGL 4'!$P$17/'DGL 4'!$B$28)*(1-EXP(-'DGL 4'!$B$28*D979))</f>
        <v>1.9051366587656967E-5</v>
      </c>
      <c r="P979" s="21">
        <f>(O979+Systeme!$AA$20)/Systeme!$AA$17</f>
        <v>1.9051366587656966E-16</v>
      </c>
    </row>
    <row r="980" spans="1:16" x14ac:dyDescent="0.25">
      <c r="A980" s="4">
        <f t="shared" si="31"/>
        <v>978</v>
      </c>
      <c r="D980" s="19">
        <f>A980*0.001 *Systeme!$G$4</f>
        <v>489</v>
      </c>
      <c r="F980" s="8">
        <f>('DGL 4'!$P$3/'DGL 4'!$B$26)*(1-EXP(-'DGL 4'!$B$26*D980)) + ('DGL 4'!$P$4/'DGL 4'!$B$27)*(1-EXP(-'DGL 4'!$B$27*D980))+ ('DGL 4'!$P$5/'DGL 4'!$B$28)*(1-EXP(-'DGL 4'!$B$28*D980))</f>
        <v>-9.8039403542399306</v>
      </c>
      <c r="G980" s="21">
        <f>(F980+Systeme!$C$20)/Systeme!$C$17</f>
        <v>0.98039211929152004</v>
      </c>
      <c r="I980" s="8">
        <f>('DGL 4'!$P$7/'DGL 4'!$B$26)*(1-EXP(-'DGL 4'!$B$26*D980)) + ('DGL 4'!$P$8/'DGL 4'!$B$27)*(1-EXP(-'DGL 4'!$B$27*D980))+ ('DGL 4'!$P$9/'DGL 4'!$B$28)*(1-EXP(-'DGL 4'!$B$28*D980))</f>
        <v>9.8039211852258497</v>
      </c>
      <c r="J980" s="21">
        <f>(I980+Systeme!$K$20)/Systeme!$K$17</f>
        <v>9.8039211852258504E-3</v>
      </c>
      <c r="L980" s="8">
        <f t="shared" si="30"/>
        <v>9.8039410552154706E-8</v>
      </c>
      <c r="M980" s="21">
        <f>(L980+Systeme!$S$20)/Systeme!$S$17</f>
        <v>9.8039410552154704E-11</v>
      </c>
      <c r="O980" s="8">
        <f>('DGL 4'!$P$15/'DGL 4'!$B$26)*(1-EXP(-'DGL 4'!$B$26*D980)) + ('DGL 4'!$P$16/'DGL 4'!$B$27)*(1-EXP(-'DGL 4'!$B$27*D980))+ ('DGL 4'!$P$17/'DGL 4'!$B$28)*(1-EXP(-'DGL 4'!$B$28*D980))</f>
        <v>1.9070974670392025E-5</v>
      </c>
      <c r="P980" s="21">
        <f>(O980+Systeme!$AA$20)/Systeme!$AA$17</f>
        <v>1.9070974670392025E-16</v>
      </c>
    </row>
    <row r="981" spans="1:16" x14ac:dyDescent="0.25">
      <c r="A981" s="4">
        <f t="shared" si="31"/>
        <v>979</v>
      </c>
      <c r="D981" s="19">
        <f>A981*0.001 *Systeme!$G$4</f>
        <v>489.5</v>
      </c>
      <c r="F981" s="8">
        <f>('DGL 4'!$P$3/'DGL 4'!$B$26)*(1-EXP(-'DGL 4'!$B$26*D981)) + ('DGL 4'!$P$4/'DGL 4'!$B$27)*(1-EXP(-'DGL 4'!$B$27*D981))+ ('DGL 4'!$P$5/'DGL 4'!$B$28)*(1-EXP(-'DGL 4'!$B$28*D981))</f>
        <v>-9.80394037346354</v>
      </c>
      <c r="G981" s="21">
        <f>(F981+Systeme!$C$20)/Systeme!$C$17</f>
        <v>0.9803921192530729</v>
      </c>
      <c r="I981" s="8">
        <f>('DGL 4'!$P$7/'DGL 4'!$B$26)*(1-EXP(-'DGL 4'!$B$26*D981)) + ('DGL 4'!$P$8/'DGL 4'!$B$27)*(1-EXP(-'DGL 4'!$B$27*D981))+ ('DGL 4'!$P$9/'DGL 4'!$B$28)*(1-EXP(-'DGL 4'!$B$28*D981))</f>
        <v>9.8039211848413768</v>
      </c>
      <c r="J981" s="21">
        <f>(I981+Systeme!$K$20)/Systeme!$K$17</f>
        <v>9.8039211848413767E-3</v>
      </c>
      <c r="L981" s="8">
        <f t="shared" si="30"/>
        <v>9.8039410086069744E-8</v>
      </c>
      <c r="M981" s="21">
        <f>(L981+Systeme!$S$20)/Systeme!$S$17</f>
        <v>9.8039410086069746E-11</v>
      </c>
      <c r="O981" s="8">
        <f>('DGL 4'!$P$15/'DGL 4'!$B$26)*(1-EXP(-'DGL 4'!$B$26*D981)) + ('DGL 4'!$P$16/'DGL 4'!$B$27)*(1-EXP(-'DGL 4'!$B$27*D981))+ ('DGL 4'!$P$17/'DGL 4'!$B$28)*(1-EXP(-'DGL 4'!$B$28*D981))</f>
        <v>1.9090582753127084E-5</v>
      </c>
      <c r="P981" s="21">
        <f>(O981+Systeme!$AA$20)/Systeme!$AA$17</f>
        <v>1.9090582753127083E-16</v>
      </c>
    </row>
    <row r="982" spans="1:16" x14ac:dyDescent="0.25">
      <c r="A982" s="4">
        <f t="shared" si="31"/>
        <v>980</v>
      </c>
      <c r="D982" s="19">
        <f>A982*0.001 *Systeme!$G$4</f>
        <v>490</v>
      </c>
      <c r="F982" s="8">
        <f>('DGL 4'!$P$3/'DGL 4'!$B$26)*(1-EXP(-'DGL 4'!$B$26*D982)) + ('DGL 4'!$P$4/'DGL 4'!$B$27)*(1-EXP(-'DGL 4'!$B$27*D982))+ ('DGL 4'!$P$5/'DGL 4'!$B$28)*(1-EXP(-'DGL 4'!$B$28*D982))</f>
        <v>-9.8039403926871511</v>
      </c>
      <c r="G982" s="21">
        <f>(F982+Systeme!$C$20)/Systeme!$C$17</f>
        <v>0.98039211921462577</v>
      </c>
      <c r="I982" s="8">
        <f>('DGL 4'!$P$7/'DGL 4'!$B$26)*(1-EXP(-'DGL 4'!$B$26*D982)) + ('DGL 4'!$P$8/'DGL 4'!$B$27)*(1-EXP(-'DGL 4'!$B$27*D982))+ ('DGL 4'!$P$9/'DGL 4'!$B$28)*(1-EXP(-'DGL 4'!$B$28*D982))</f>
        <v>9.8039211844569056</v>
      </c>
      <c r="J982" s="21">
        <f>(I982+Systeme!$K$20)/Systeme!$K$17</f>
        <v>9.8039211844569048E-3</v>
      </c>
      <c r="L982" s="8">
        <f t="shared" si="30"/>
        <v>9.8039409619988171E-8</v>
      </c>
      <c r="M982" s="21">
        <f>(L982+Systeme!$S$20)/Systeme!$S$17</f>
        <v>9.8039409619988173E-11</v>
      </c>
      <c r="O982" s="8">
        <f>('DGL 4'!$P$15/'DGL 4'!$B$26)*(1-EXP(-'DGL 4'!$B$26*D982)) + ('DGL 4'!$P$16/'DGL 4'!$B$27)*(1-EXP(-'DGL 4'!$B$27*D982))+ ('DGL 4'!$P$17/'DGL 4'!$B$28)*(1-EXP(-'DGL 4'!$B$28*D982))</f>
        <v>1.9110190835862139E-5</v>
      </c>
      <c r="P982" s="21">
        <f>(O982+Systeme!$AA$20)/Systeme!$AA$17</f>
        <v>1.9110190835862139E-16</v>
      </c>
    </row>
    <row r="983" spans="1:16" x14ac:dyDescent="0.25">
      <c r="A983" s="4">
        <f t="shared" si="31"/>
        <v>981</v>
      </c>
      <c r="D983" s="19">
        <f>A983*0.001 *Systeme!$G$4</f>
        <v>490.5</v>
      </c>
      <c r="F983" s="8">
        <f>('DGL 4'!$P$3/'DGL 4'!$B$26)*(1-EXP(-'DGL 4'!$B$26*D983)) + ('DGL 4'!$P$4/'DGL 4'!$B$27)*(1-EXP(-'DGL 4'!$B$27*D983))+ ('DGL 4'!$P$5/'DGL 4'!$B$28)*(1-EXP(-'DGL 4'!$B$28*D983))</f>
        <v>-9.8039404119107623</v>
      </c>
      <c r="G983" s="21">
        <f>(F983+Systeme!$C$20)/Systeme!$C$17</f>
        <v>0.98039211917617841</v>
      </c>
      <c r="I983" s="8">
        <f>('DGL 4'!$P$7/'DGL 4'!$B$26)*(1-EXP(-'DGL 4'!$B$26*D983)) + ('DGL 4'!$P$8/'DGL 4'!$B$27)*(1-EXP(-'DGL 4'!$B$27*D983))+ ('DGL 4'!$P$9/'DGL 4'!$B$28)*(1-EXP(-'DGL 4'!$B$28*D983))</f>
        <v>9.8039211840724327</v>
      </c>
      <c r="J983" s="21">
        <f>(I983+Systeme!$K$20)/Systeme!$K$17</f>
        <v>9.8039211840724328E-3</v>
      </c>
      <c r="L983" s="8">
        <f t="shared" si="30"/>
        <v>9.8039410930260049E-8</v>
      </c>
      <c r="M983" s="21">
        <f>(L983+Systeme!$S$20)/Systeme!$S$17</f>
        <v>9.8039410930260048E-11</v>
      </c>
      <c r="O983" s="8">
        <f>('DGL 4'!$P$15/'DGL 4'!$B$26)*(1-EXP(-'DGL 4'!$B$26*D983)) + ('DGL 4'!$P$16/'DGL 4'!$B$27)*(1-EXP(-'DGL 4'!$B$27*D983))+ ('DGL 4'!$P$17/'DGL 4'!$B$28)*(1-EXP(-'DGL 4'!$B$28*D983))</f>
        <v>1.9129798918597198E-5</v>
      </c>
      <c r="P983" s="21">
        <f>(O983+Systeme!$AA$20)/Systeme!$AA$17</f>
        <v>1.9129798918597198E-16</v>
      </c>
    </row>
    <row r="984" spans="1:16" x14ac:dyDescent="0.25">
      <c r="A984" s="4">
        <f t="shared" si="31"/>
        <v>982</v>
      </c>
      <c r="D984" s="19">
        <f>A984*0.001 *Systeme!$G$4</f>
        <v>491</v>
      </c>
      <c r="F984" s="8">
        <f>('DGL 4'!$P$3/'DGL 4'!$B$26)*(1-EXP(-'DGL 4'!$B$26*D984)) + ('DGL 4'!$P$4/'DGL 4'!$B$27)*(1-EXP(-'DGL 4'!$B$27*D984))+ ('DGL 4'!$P$5/'DGL 4'!$B$28)*(1-EXP(-'DGL 4'!$B$28*D984))</f>
        <v>-9.8039404311343734</v>
      </c>
      <c r="G984" s="21">
        <f>(F984+Systeme!$C$20)/Systeme!$C$17</f>
        <v>0.98039211913773128</v>
      </c>
      <c r="I984" s="8">
        <f>('DGL 4'!$P$7/'DGL 4'!$B$26)*(1-EXP(-'DGL 4'!$B$26*D984)) + ('DGL 4'!$P$8/'DGL 4'!$B$27)*(1-EXP(-'DGL 4'!$B$27*D984))+ ('DGL 4'!$P$9/'DGL 4'!$B$28)*(1-EXP(-'DGL 4'!$B$28*D984))</f>
        <v>9.8039211836879598</v>
      </c>
      <c r="J984" s="21">
        <f>(I984+Systeme!$K$20)/Systeme!$K$17</f>
        <v>9.8039211836879591E-3</v>
      </c>
      <c r="L984" s="8">
        <f t="shared" si="30"/>
        <v>9.8039412240531927E-8</v>
      </c>
      <c r="M984" s="21">
        <f>(L984+Systeme!$S$20)/Systeme!$S$17</f>
        <v>9.8039412240531923E-11</v>
      </c>
      <c r="O984" s="8">
        <f>('DGL 4'!$P$15/'DGL 4'!$B$26)*(1-EXP(-'DGL 4'!$B$26*D984)) + ('DGL 4'!$P$16/'DGL 4'!$B$27)*(1-EXP(-'DGL 4'!$B$27*D984))+ ('DGL 4'!$P$17/'DGL 4'!$B$28)*(1-EXP(-'DGL 4'!$B$28*D984))</f>
        <v>1.9149407001332257E-5</v>
      </c>
      <c r="P984" s="21">
        <f>(O984+Systeme!$AA$20)/Systeme!$AA$17</f>
        <v>1.9149407001332257E-16</v>
      </c>
    </row>
    <row r="985" spans="1:16" x14ac:dyDescent="0.25">
      <c r="A985" s="4">
        <f t="shared" si="31"/>
        <v>983</v>
      </c>
      <c r="D985" s="19">
        <f>A985*0.001 *Systeme!$G$4</f>
        <v>491.5</v>
      </c>
      <c r="F985" s="8">
        <f>('DGL 4'!$P$3/'DGL 4'!$B$26)*(1-EXP(-'DGL 4'!$B$26*D985)) + ('DGL 4'!$P$4/'DGL 4'!$B$27)*(1-EXP(-'DGL 4'!$B$27*D985))+ ('DGL 4'!$P$5/'DGL 4'!$B$28)*(1-EXP(-'DGL 4'!$B$28*D985))</f>
        <v>-9.8039404503579828</v>
      </c>
      <c r="G985" s="21">
        <f>(F985+Systeme!$C$20)/Systeme!$C$17</f>
        <v>0.98039211909928403</v>
      </c>
      <c r="I985" s="8">
        <f>('DGL 4'!$P$7/'DGL 4'!$B$26)*(1-EXP(-'DGL 4'!$B$26*D985)) + ('DGL 4'!$P$8/'DGL 4'!$B$27)*(1-EXP(-'DGL 4'!$B$27*D985))+ ('DGL 4'!$P$9/'DGL 4'!$B$28)*(1-EXP(-'DGL 4'!$B$28*D985))</f>
        <v>9.8039211833034887</v>
      </c>
      <c r="J985" s="21">
        <f>(I985+Systeme!$K$20)/Systeme!$K$17</f>
        <v>9.8039211833034889E-3</v>
      </c>
      <c r="L985" s="8">
        <f t="shared" si="30"/>
        <v>9.8039409998090126E-8</v>
      </c>
      <c r="M985" s="21">
        <f>(L985+Systeme!$S$20)/Systeme!$S$17</f>
        <v>9.8039409998090131E-11</v>
      </c>
      <c r="O985" s="8">
        <f>('DGL 4'!$P$15/'DGL 4'!$B$26)*(1-EXP(-'DGL 4'!$B$26*D985)) + ('DGL 4'!$P$16/'DGL 4'!$B$27)*(1-EXP(-'DGL 4'!$B$27*D985))+ ('DGL 4'!$P$17/'DGL 4'!$B$28)*(1-EXP(-'DGL 4'!$B$28*D985))</f>
        <v>1.9169015084067315E-5</v>
      </c>
      <c r="P985" s="21">
        <f>(O985+Systeme!$AA$20)/Systeme!$AA$17</f>
        <v>1.9169015084067315E-16</v>
      </c>
    </row>
    <row r="986" spans="1:16" x14ac:dyDescent="0.25">
      <c r="A986" s="4">
        <f t="shared" si="31"/>
        <v>984</v>
      </c>
      <c r="D986" s="19">
        <f>A986*0.001 *Systeme!$G$4</f>
        <v>492</v>
      </c>
      <c r="F986" s="8">
        <f>('DGL 4'!$P$3/'DGL 4'!$B$26)*(1-EXP(-'DGL 4'!$B$26*D986)) + ('DGL 4'!$P$4/'DGL 4'!$B$27)*(1-EXP(-'DGL 4'!$B$27*D986))+ ('DGL 4'!$P$5/'DGL 4'!$B$28)*(1-EXP(-'DGL 4'!$B$28*D986))</f>
        <v>-9.8039404695815939</v>
      </c>
      <c r="G986" s="21">
        <f>(F986+Systeme!$C$20)/Systeme!$C$17</f>
        <v>0.98039211906083679</v>
      </c>
      <c r="I986" s="8">
        <f>('DGL 4'!$P$7/'DGL 4'!$B$26)*(1-EXP(-'DGL 4'!$B$26*D986)) + ('DGL 4'!$P$8/'DGL 4'!$B$27)*(1-EXP(-'DGL 4'!$B$27*D986))+ ('DGL 4'!$P$9/'DGL 4'!$B$28)*(1-EXP(-'DGL 4'!$B$28*D986))</f>
        <v>9.8039211829190158</v>
      </c>
      <c r="J986" s="21">
        <f>(I986+Systeme!$K$20)/Systeme!$K$17</f>
        <v>9.8039211829190152E-3</v>
      </c>
      <c r="L986" s="8">
        <f t="shared" si="30"/>
        <v>9.8039411308362004E-8</v>
      </c>
      <c r="M986" s="21">
        <f>(L986+Systeme!$S$20)/Systeme!$S$17</f>
        <v>9.8039411308362005E-11</v>
      </c>
      <c r="O986" s="8">
        <f>('DGL 4'!$P$15/'DGL 4'!$B$26)*(1-EXP(-'DGL 4'!$B$26*D986)) + ('DGL 4'!$P$16/'DGL 4'!$B$27)*(1-EXP(-'DGL 4'!$B$27*D986))+ ('DGL 4'!$P$17/'DGL 4'!$B$28)*(1-EXP(-'DGL 4'!$B$28*D986))</f>
        <v>1.9188623166802374E-5</v>
      </c>
      <c r="P986" s="21">
        <f>(O986+Systeme!$AA$20)/Systeme!$AA$17</f>
        <v>1.9188623166802374E-16</v>
      </c>
    </row>
    <row r="987" spans="1:16" x14ac:dyDescent="0.25">
      <c r="A987" s="4">
        <f t="shared" si="31"/>
        <v>985</v>
      </c>
      <c r="D987" s="19">
        <f>A987*0.001 *Systeme!$G$4</f>
        <v>492.5</v>
      </c>
      <c r="F987" s="8">
        <f>('DGL 4'!$P$3/'DGL 4'!$B$26)*(1-EXP(-'DGL 4'!$B$26*D987)) + ('DGL 4'!$P$4/'DGL 4'!$B$27)*(1-EXP(-'DGL 4'!$B$27*D987))+ ('DGL 4'!$P$5/'DGL 4'!$B$28)*(1-EXP(-'DGL 4'!$B$28*D987))</f>
        <v>-9.8039404888052051</v>
      </c>
      <c r="G987" s="21">
        <f>(F987+Systeme!$C$20)/Systeme!$C$17</f>
        <v>0.98039211902238954</v>
      </c>
      <c r="I987" s="8">
        <f>('DGL 4'!$P$7/'DGL 4'!$B$26)*(1-EXP(-'DGL 4'!$B$26*D987)) + ('DGL 4'!$P$8/'DGL 4'!$B$27)*(1-EXP(-'DGL 4'!$B$27*D987))+ ('DGL 4'!$P$9/'DGL 4'!$B$28)*(1-EXP(-'DGL 4'!$B$28*D987))</f>
        <v>9.8039211825345447</v>
      </c>
      <c r="J987" s="21">
        <f>(I987+Systeme!$K$20)/Systeme!$K$17</f>
        <v>9.8039211825345449E-3</v>
      </c>
      <c r="L987" s="8">
        <f t="shared" si="30"/>
        <v>9.8039410842277043E-8</v>
      </c>
      <c r="M987" s="21">
        <f>(L987+Systeme!$S$20)/Systeme!$S$17</f>
        <v>9.8039410842277047E-11</v>
      </c>
      <c r="O987" s="8">
        <f>('DGL 4'!$P$15/'DGL 4'!$B$26)*(1-EXP(-'DGL 4'!$B$26*D987)) + ('DGL 4'!$P$16/'DGL 4'!$B$27)*(1-EXP(-'DGL 4'!$B$27*D987))+ ('DGL 4'!$P$17/'DGL 4'!$B$28)*(1-EXP(-'DGL 4'!$B$28*D987))</f>
        <v>1.9208231249537433E-5</v>
      </c>
      <c r="P987" s="21">
        <f>(O987+Systeme!$AA$20)/Systeme!$AA$17</f>
        <v>1.9208231249537433E-16</v>
      </c>
    </row>
    <row r="988" spans="1:16" x14ac:dyDescent="0.25">
      <c r="A988" s="4">
        <f t="shared" si="31"/>
        <v>986</v>
      </c>
      <c r="D988" s="19">
        <f>A988*0.001 *Systeme!$G$4</f>
        <v>493</v>
      </c>
      <c r="F988" s="8">
        <f>('DGL 4'!$P$3/'DGL 4'!$B$26)*(1-EXP(-'DGL 4'!$B$26*D988)) + ('DGL 4'!$P$4/'DGL 4'!$B$27)*(1-EXP(-'DGL 4'!$B$27*D988))+ ('DGL 4'!$P$5/'DGL 4'!$B$28)*(1-EXP(-'DGL 4'!$B$28*D988))</f>
        <v>-9.8039405080288162</v>
      </c>
      <c r="G988" s="21">
        <f>(F988+Systeme!$C$20)/Systeme!$C$17</f>
        <v>0.98039211898394241</v>
      </c>
      <c r="I988" s="8">
        <f>('DGL 4'!$P$7/'DGL 4'!$B$26)*(1-EXP(-'DGL 4'!$B$26*D988)) + ('DGL 4'!$P$8/'DGL 4'!$B$27)*(1-EXP(-'DGL 4'!$B$27*D988))+ ('DGL 4'!$P$9/'DGL 4'!$B$28)*(1-EXP(-'DGL 4'!$B$28*D988))</f>
        <v>9.8039211821500718</v>
      </c>
      <c r="J988" s="21">
        <f>(I988+Systeme!$K$20)/Systeme!$K$17</f>
        <v>9.8039211821500712E-3</v>
      </c>
      <c r="L988" s="8">
        <f t="shared" si="30"/>
        <v>9.8039412152552309E-8</v>
      </c>
      <c r="M988" s="21">
        <f>(L988+Systeme!$S$20)/Systeme!$S$17</f>
        <v>9.8039412152552308E-11</v>
      </c>
      <c r="O988" s="8">
        <f>('DGL 4'!$P$15/'DGL 4'!$B$26)*(1-EXP(-'DGL 4'!$B$26*D988)) + ('DGL 4'!$P$16/'DGL 4'!$B$27)*(1-EXP(-'DGL 4'!$B$27*D988))+ ('DGL 4'!$P$17/'DGL 4'!$B$28)*(1-EXP(-'DGL 4'!$B$28*D988))</f>
        <v>1.9227839332272488E-5</v>
      </c>
      <c r="P988" s="21">
        <f>(O988+Systeme!$AA$20)/Systeme!$AA$17</f>
        <v>1.9227839332272489E-16</v>
      </c>
    </row>
    <row r="989" spans="1:16" x14ac:dyDescent="0.25">
      <c r="A989" s="4">
        <f t="shared" si="31"/>
        <v>987</v>
      </c>
      <c r="D989" s="19">
        <f>A989*0.001 *Systeme!$G$4</f>
        <v>493.5</v>
      </c>
      <c r="F989" s="8">
        <f>('DGL 4'!$P$3/'DGL 4'!$B$26)*(1-EXP(-'DGL 4'!$B$26*D989)) + ('DGL 4'!$P$4/'DGL 4'!$B$27)*(1-EXP(-'DGL 4'!$B$27*D989))+ ('DGL 4'!$P$5/'DGL 4'!$B$28)*(1-EXP(-'DGL 4'!$B$28*D989))</f>
        <v>-9.8039405272524256</v>
      </c>
      <c r="G989" s="21">
        <f>(F989+Systeme!$C$20)/Systeme!$C$17</f>
        <v>0.98039211894549505</v>
      </c>
      <c r="I989" s="8">
        <f>('DGL 4'!$P$7/'DGL 4'!$B$26)*(1-EXP(-'DGL 4'!$B$26*D989)) + ('DGL 4'!$P$8/'DGL 4'!$B$27)*(1-EXP(-'DGL 4'!$B$27*D989))+ ('DGL 4'!$P$9/'DGL 4'!$B$28)*(1-EXP(-'DGL 4'!$B$28*D989))</f>
        <v>9.8039211817655989</v>
      </c>
      <c r="J989" s="21">
        <f>(I989+Systeme!$K$20)/Systeme!$K$17</f>
        <v>9.8039211817655993E-3</v>
      </c>
      <c r="L989" s="8">
        <f t="shared" si="30"/>
        <v>9.8039411686467348E-8</v>
      </c>
      <c r="M989" s="21">
        <f>(L989+Systeme!$S$20)/Systeme!$S$17</f>
        <v>9.8039411686467349E-11</v>
      </c>
      <c r="O989" s="8">
        <f>('DGL 4'!$P$15/'DGL 4'!$B$26)*(1-EXP(-'DGL 4'!$B$26*D989)) + ('DGL 4'!$P$16/'DGL 4'!$B$27)*(1-EXP(-'DGL 4'!$B$27*D989))+ ('DGL 4'!$P$17/'DGL 4'!$B$28)*(1-EXP(-'DGL 4'!$B$28*D989))</f>
        <v>1.9247447415007547E-5</v>
      </c>
      <c r="P989" s="21">
        <f>(O989+Systeme!$AA$20)/Systeme!$AA$17</f>
        <v>1.9247447415007548E-16</v>
      </c>
    </row>
    <row r="990" spans="1:16" x14ac:dyDescent="0.25">
      <c r="A990" s="4">
        <f t="shared" si="31"/>
        <v>988</v>
      </c>
      <c r="D990" s="19">
        <f>A990*0.001 *Systeme!$G$4</f>
        <v>494</v>
      </c>
      <c r="F990" s="8">
        <f>('DGL 4'!$P$3/'DGL 4'!$B$26)*(1-EXP(-'DGL 4'!$B$26*D990)) + ('DGL 4'!$P$4/'DGL 4'!$B$27)*(1-EXP(-'DGL 4'!$B$27*D990))+ ('DGL 4'!$P$5/'DGL 4'!$B$28)*(1-EXP(-'DGL 4'!$B$28*D990))</f>
        <v>-9.8039405464760367</v>
      </c>
      <c r="G990" s="21">
        <f>(F990+Systeme!$C$20)/Systeme!$C$17</f>
        <v>0.98039211890704792</v>
      </c>
      <c r="I990" s="8">
        <f>('DGL 4'!$P$7/'DGL 4'!$B$26)*(1-EXP(-'DGL 4'!$B$26*D990)) + ('DGL 4'!$P$8/'DGL 4'!$B$27)*(1-EXP(-'DGL 4'!$B$27*D990))+ ('DGL 4'!$P$9/'DGL 4'!$B$28)*(1-EXP(-'DGL 4'!$B$28*D990))</f>
        <v>9.8039211813811278</v>
      </c>
      <c r="J990" s="21">
        <f>(I990+Systeme!$K$20)/Systeme!$K$17</f>
        <v>9.8039211813811273E-3</v>
      </c>
      <c r="L990" s="8">
        <f t="shared" si="30"/>
        <v>9.8039411220382386E-8</v>
      </c>
      <c r="M990" s="21">
        <f>(L990+Systeme!$S$20)/Systeme!$S$17</f>
        <v>9.803941122038239E-11</v>
      </c>
      <c r="O990" s="8">
        <f>('DGL 4'!$P$15/'DGL 4'!$B$26)*(1-EXP(-'DGL 4'!$B$26*D990)) + ('DGL 4'!$P$16/'DGL 4'!$B$27)*(1-EXP(-'DGL 4'!$B$27*D990))+ ('DGL 4'!$P$17/'DGL 4'!$B$28)*(1-EXP(-'DGL 4'!$B$28*D990))</f>
        <v>1.9267055497742605E-5</v>
      </c>
      <c r="P990" s="21">
        <f>(O990+Systeme!$AA$20)/Systeme!$AA$17</f>
        <v>1.9267055497742606E-16</v>
      </c>
    </row>
    <row r="991" spans="1:16" x14ac:dyDescent="0.25">
      <c r="A991" s="4">
        <f t="shared" si="31"/>
        <v>989</v>
      </c>
      <c r="D991" s="19">
        <f>A991*0.001 *Systeme!$G$4</f>
        <v>494.5</v>
      </c>
      <c r="F991" s="8">
        <f>('DGL 4'!$P$3/'DGL 4'!$B$26)*(1-EXP(-'DGL 4'!$B$26*D991)) + ('DGL 4'!$P$4/'DGL 4'!$B$27)*(1-EXP(-'DGL 4'!$B$27*D991))+ ('DGL 4'!$P$5/'DGL 4'!$B$28)*(1-EXP(-'DGL 4'!$B$28*D991))</f>
        <v>-9.8039405656996479</v>
      </c>
      <c r="G991" s="21">
        <f>(F991+Systeme!$C$20)/Systeme!$C$17</f>
        <v>0.98039211886860078</v>
      </c>
      <c r="I991" s="8">
        <f>('DGL 4'!$P$7/'DGL 4'!$B$26)*(1-EXP(-'DGL 4'!$B$26*D991)) + ('DGL 4'!$P$8/'DGL 4'!$B$27)*(1-EXP(-'DGL 4'!$B$27*D991))+ ('DGL 4'!$P$9/'DGL 4'!$B$28)*(1-EXP(-'DGL 4'!$B$28*D991))</f>
        <v>9.8039211809966549</v>
      </c>
      <c r="J991" s="21">
        <f>(I991+Systeme!$K$20)/Systeme!$K$17</f>
        <v>9.8039211809966553E-3</v>
      </c>
      <c r="L991" s="8">
        <f t="shared" si="30"/>
        <v>9.8039412530654264E-8</v>
      </c>
      <c r="M991" s="21">
        <f>(L991+Systeme!$S$20)/Systeme!$S$17</f>
        <v>9.8039412530654265E-11</v>
      </c>
      <c r="O991" s="8">
        <f>('DGL 4'!$P$15/'DGL 4'!$B$26)*(1-EXP(-'DGL 4'!$B$26*D991)) + ('DGL 4'!$P$16/'DGL 4'!$B$27)*(1-EXP(-'DGL 4'!$B$27*D991))+ ('DGL 4'!$P$17/'DGL 4'!$B$28)*(1-EXP(-'DGL 4'!$B$28*D991))</f>
        <v>1.9286663580477664E-5</v>
      </c>
      <c r="P991" s="21">
        <f>(O991+Systeme!$AA$20)/Systeme!$AA$17</f>
        <v>1.9286663580477665E-16</v>
      </c>
    </row>
    <row r="992" spans="1:16" x14ac:dyDescent="0.25">
      <c r="A992" s="4">
        <f t="shared" si="31"/>
        <v>990</v>
      </c>
      <c r="D992" s="19">
        <f>A992*0.001 *Systeme!$G$4</f>
        <v>495</v>
      </c>
      <c r="F992" s="8">
        <f>('DGL 4'!$P$3/'DGL 4'!$B$26)*(1-EXP(-'DGL 4'!$B$26*D992)) + ('DGL 4'!$P$4/'DGL 4'!$B$27)*(1-EXP(-'DGL 4'!$B$27*D992))+ ('DGL 4'!$P$5/'DGL 4'!$B$28)*(1-EXP(-'DGL 4'!$B$28*D992))</f>
        <v>-9.803940584923259</v>
      </c>
      <c r="G992" s="21">
        <f>(F992+Systeme!$C$20)/Systeme!$C$17</f>
        <v>0.98039211883015343</v>
      </c>
      <c r="I992" s="8">
        <f>('DGL 4'!$P$7/'DGL 4'!$B$26)*(1-EXP(-'DGL 4'!$B$26*D992)) + ('DGL 4'!$P$8/'DGL 4'!$B$27)*(1-EXP(-'DGL 4'!$B$27*D992))+ ('DGL 4'!$P$9/'DGL 4'!$B$28)*(1-EXP(-'DGL 4'!$B$28*D992))</f>
        <v>9.803921180612182</v>
      </c>
      <c r="J992" s="21">
        <f>(I992+Systeme!$K$20)/Systeme!$K$17</f>
        <v>9.8039211806121816E-3</v>
      </c>
      <c r="L992" s="8">
        <f t="shared" si="30"/>
        <v>9.8039413840926142E-8</v>
      </c>
      <c r="M992" s="21">
        <f>(L992+Systeme!$S$20)/Systeme!$S$17</f>
        <v>9.803941384092614E-11</v>
      </c>
      <c r="O992" s="8">
        <f>('DGL 4'!$P$15/'DGL 4'!$B$26)*(1-EXP(-'DGL 4'!$B$26*D992)) + ('DGL 4'!$P$16/'DGL 4'!$B$27)*(1-EXP(-'DGL 4'!$B$27*D992))+ ('DGL 4'!$P$17/'DGL 4'!$B$28)*(1-EXP(-'DGL 4'!$B$28*D992))</f>
        <v>1.9306271663212723E-5</v>
      </c>
      <c r="P992" s="21">
        <f>(O992+Systeme!$AA$20)/Systeme!$AA$17</f>
        <v>1.9306271663212723E-16</v>
      </c>
    </row>
    <row r="993" spans="1:16" x14ac:dyDescent="0.25">
      <c r="A993" s="4">
        <f t="shared" si="31"/>
        <v>991</v>
      </c>
      <c r="D993" s="19">
        <f>A993*0.001 *Systeme!$G$4</f>
        <v>495.5</v>
      </c>
      <c r="F993" s="8">
        <f>('DGL 4'!$P$3/'DGL 4'!$B$26)*(1-EXP(-'DGL 4'!$B$26*D993)) + ('DGL 4'!$P$4/'DGL 4'!$B$27)*(1-EXP(-'DGL 4'!$B$27*D993))+ ('DGL 4'!$P$5/'DGL 4'!$B$28)*(1-EXP(-'DGL 4'!$B$28*D993))</f>
        <v>-9.8039406041468684</v>
      </c>
      <c r="G993" s="21">
        <f>(F993+Systeme!$C$20)/Systeme!$C$17</f>
        <v>0.98039211879170629</v>
      </c>
      <c r="I993" s="8">
        <f>('DGL 4'!$P$7/'DGL 4'!$B$26)*(1-EXP(-'DGL 4'!$B$26*D993)) + ('DGL 4'!$P$8/'DGL 4'!$B$27)*(1-EXP(-'DGL 4'!$B$27*D993))+ ('DGL 4'!$P$9/'DGL 4'!$B$28)*(1-EXP(-'DGL 4'!$B$28*D993))</f>
        <v>9.8039211802277109</v>
      </c>
      <c r="J993" s="21">
        <f>(I993+Systeme!$K$20)/Systeme!$K$17</f>
        <v>9.8039211802277114E-3</v>
      </c>
      <c r="L993" s="8">
        <f t="shared" si="30"/>
        <v>9.8039411598487729E-8</v>
      </c>
      <c r="M993" s="21">
        <f>(L993+Systeme!$S$20)/Systeme!$S$17</f>
        <v>9.8039411598487734E-11</v>
      </c>
      <c r="O993" s="8">
        <f>('DGL 4'!$P$15/'DGL 4'!$B$26)*(1-EXP(-'DGL 4'!$B$26*D993)) + ('DGL 4'!$P$16/'DGL 4'!$B$27)*(1-EXP(-'DGL 4'!$B$27*D993))+ ('DGL 4'!$P$17/'DGL 4'!$B$28)*(1-EXP(-'DGL 4'!$B$28*D993))</f>
        <v>1.9325879745947778E-5</v>
      </c>
      <c r="P993" s="21">
        <f>(O993+Systeme!$AA$20)/Systeme!$AA$17</f>
        <v>1.9325879745947777E-16</v>
      </c>
    </row>
    <row r="994" spans="1:16" x14ac:dyDescent="0.25">
      <c r="A994" s="4">
        <f t="shared" si="31"/>
        <v>992</v>
      </c>
      <c r="D994" s="19">
        <f>A994*0.001 *Systeme!$G$4</f>
        <v>496</v>
      </c>
      <c r="F994" s="8">
        <f>('DGL 4'!$P$3/'DGL 4'!$B$26)*(1-EXP(-'DGL 4'!$B$26*D994)) + ('DGL 4'!$P$4/'DGL 4'!$B$27)*(1-EXP(-'DGL 4'!$B$27*D994))+ ('DGL 4'!$P$5/'DGL 4'!$B$28)*(1-EXP(-'DGL 4'!$B$28*D994))</f>
        <v>-9.8039406233704796</v>
      </c>
      <c r="G994" s="21">
        <f>(F994+Systeme!$C$20)/Systeme!$C$17</f>
        <v>0.98039211875325905</v>
      </c>
      <c r="I994" s="8">
        <f>('DGL 4'!$P$7/'DGL 4'!$B$26)*(1-EXP(-'DGL 4'!$B$26*D994)) + ('DGL 4'!$P$8/'DGL 4'!$B$27)*(1-EXP(-'DGL 4'!$B$27*D994))+ ('DGL 4'!$P$9/'DGL 4'!$B$28)*(1-EXP(-'DGL 4'!$B$28*D994))</f>
        <v>9.803921179843238</v>
      </c>
      <c r="J994" s="21">
        <f>(I994+Systeme!$K$20)/Systeme!$K$17</f>
        <v>9.8039211798432377E-3</v>
      </c>
      <c r="L994" s="8">
        <f t="shared" si="30"/>
        <v>9.8039412908759607E-8</v>
      </c>
      <c r="M994" s="21">
        <f>(L994+Systeme!$S$20)/Systeme!$S$17</f>
        <v>9.8039412908759609E-11</v>
      </c>
      <c r="O994" s="8">
        <f>('DGL 4'!$P$15/'DGL 4'!$B$26)*(1-EXP(-'DGL 4'!$B$26*D994)) + ('DGL 4'!$P$16/'DGL 4'!$B$27)*(1-EXP(-'DGL 4'!$B$27*D994))+ ('DGL 4'!$P$17/'DGL 4'!$B$28)*(1-EXP(-'DGL 4'!$B$28*D994))</f>
        <v>1.9345487828682836E-5</v>
      </c>
      <c r="P994" s="21">
        <f>(O994+Systeme!$AA$20)/Systeme!$AA$17</f>
        <v>1.9345487828682836E-16</v>
      </c>
    </row>
    <row r="995" spans="1:16" x14ac:dyDescent="0.25">
      <c r="A995" s="4">
        <f t="shared" si="31"/>
        <v>993</v>
      </c>
      <c r="D995" s="19">
        <f>A995*0.001 *Systeme!$G$4</f>
        <v>496.5</v>
      </c>
      <c r="F995" s="8">
        <f>('DGL 4'!$P$3/'DGL 4'!$B$26)*(1-EXP(-'DGL 4'!$B$26*D995)) + ('DGL 4'!$P$4/'DGL 4'!$B$27)*(1-EXP(-'DGL 4'!$B$27*D995))+ ('DGL 4'!$P$5/'DGL 4'!$B$28)*(1-EXP(-'DGL 4'!$B$28*D995))</f>
        <v>-9.8039406425940907</v>
      </c>
      <c r="G995" s="21">
        <f>(F995+Systeme!$C$20)/Systeme!$C$17</f>
        <v>0.9803921187148118</v>
      </c>
      <c r="I995" s="8">
        <f>('DGL 4'!$P$7/'DGL 4'!$B$26)*(1-EXP(-'DGL 4'!$B$26*D995)) + ('DGL 4'!$P$8/'DGL 4'!$B$27)*(1-EXP(-'DGL 4'!$B$27*D995))+ ('DGL 4'!$P$9/'DGL 4'!$B$28)*(1-EXP(-'DGL 4'!$B$28*D995))</f>
        <v>9.8039211794587668</v>
      </c>
      <c r="J995" s="21">
        <f>(I995+Systeme!$K$20)/Systeme!$K$17</f>
        <v>9.8039211794587675E-3</v>
      </c>
      <c r="L995" s="8">
        <f t="shared" si="30"/>
        <v>9.8039412442674646E-8</v>
      </c>
      <c r="M995" s="21">
        <f>(L995+Systeme!$S$20)/Systeme!$S$17</f>
        <v>9.803941244267465E-11</v>
      </c>
      <c r="O995" s="8">
        <f>('DGL 4'!$P$15/'DGL 4'!$B$26)*(1-EXP(-'DGL 4'!$B$26*D995)) + ('DGL 4'!$P$16/'DGL 4'!$B$27)*(1-EXP(-'DGL 4'!$B$27*D995))+ ('DGL 4'!$P$17/'DGL 4'!$B$28)*(1-EXP(-'DGL 4'!$B$28*D995))</f>
        <v>1.9365095911417895E-5</v>
      </c>
      <c r="P995" s="21">
        <f>(O995+Systeme!$AA$20)/Systeme!$AA$17</f>
        <v>1.9365095911417894E-16</v>
      </c>
    </row>
    <row r="996" spans="1:16" x14ac:dyDescent="0.25">
      <c r="A996" s="4">
        <f t="shared" si="31"/>
        <v>994</v>
      </c>
      <c r="D996" s="19">
        <f>A996*0.001 *Systeme!$G$4</f>
        <v>497</v>
      </c>
      <c r="F996" s="8">
        <f>('DGL 4'!$P$3/'DGL 4'!$B$26)*(1-EXP(-'DGL 4'!$B$26*D996)) + ('DGL 4'!$P$4/'DGL 4'!$B$27)*(1-EXP(-'DGL 4'!$B$27*D996))+ ('DGL 4'!$P$5/'DGL 4'!$B$28)*(1-EXP(-'DGL 4'!$B$28*D996))</f>
        <v>-9.8039406618177019</v>
      </c>
      <c r="G996" s="21">
        <f>(F996+Systeme!$C$20)/Systeme!$C$17</f>
        <v>0.98039211867636455</v>
      </c>
      <c r="I996" s="8">
        <f>('DGL 4'!$P$7/'DGL 4'!$B$26)*(1-EXP(-'DGL 4'!$B$26*D996)) + ('DGL 4'!$P$8/'DGL 4'!$B$27)*(1-EXP(-'DGL 4'!$B$27*D996))+ ('DGL 4'!$P$9/'DGL 4'!$B$28)*(1-EXP(-'DGL 4'!$B$28*D996))</f>
        <v>9.8039211790742939</v>
      </c>
      <c r="J996" s="21">
        <f>(I996+Systeme!$K$20)/Systeme!$K$17</f>
        <v>9.8039211790742938E-3</v>
      </c>
      <c r="L996" s="8">
        <f t="shared" si="30"/>
        <v>9.8039413752946524E-8</v>
      </c>
      <c r="M996" s="21">
        <f>(L996+Systeme!$S$20)/Systeme!$S$17</f>
        <v>9.8039413752946525E-11</v>
      </c>
      <c r="O996" s="8">
        <f>('DGL 4'!$P$15/'DGL 4'!$B$26)*(1-EXP(-'DGL 4'!$B$26*D996)) + ('DGL 4'!$P$16/'DGL 4'!$B$27)*(1-EXP(-'DGL 4'!$B$27*D996))+ ('DGL 4'!$P$17/'DGL 4'!$B$28)*(1-EXP(-'DGL 4'!$B$28*D996))</f>
        <v>1.9384703994152954E-5</v>
      </c>
      <c r="P996" s="21">
        <f>(O996+Systeme!$AA$20)/Systeme!$AA$17</f>
        <v>1.9384703994152953E-16</v>
      </c>
    </row>
    <row r="997" spans="1:16" x14ac:dyDescent="0.25">
      <c r="A997" s="4">
        <f t="shared" si="31"/>
        <v>995</v>
      </c>
      <c r="D997" s="19">
        <f>A997*0.001 *Systeme!$G$4</f>
        <v>497.5</v>
      </c>
      <c r="F997" s="8">
        <f>('DGL 4'!$P$3/'DGL 4'!$B$26)*(1-EXP(-'DGL 4'!$B$26*D997)) + ('DGL 4'!$P$4/'DGL 4'!$B$27)*(1-EXP(-'DGL 4'!$B$27*D997))+ ('DGL 4'!$P$5/'DGL 4'!$B$28)*(1-EXP(-'DGL 4'!$B$28*D997))</f>
        <v>-9.8039406810413112</v>
      </c>
      <c r="G997" s="21">
        <f>(F997+Systeme!$C$20)/Systeme!$C$17</f>
        <v>0.98039211863791742</v>
      </c>
      <c r="I997" s="8">
        <f>('DGL 4'!$P$7/'DGL 4'!$B$26)*(1-EXP(-'DGL 4'!$B$26*D997)) + ('DGL 4'!$P$8/'DGL 4'!$B$27)*(1-EXP(-'DGL 4'!$B$27*D997))+ ('DGL 4'!$P$9/'DGL 4'!$B$28)*(1-EXP(-'DGL 4'!$B$28*D997))</f>
        <v>9.803921178689821</v>
      </c>
      <c r="J997" s="21">
        <f>(I997+Systeme!$K$20)/Systeme!$K$17</f>
        <v>9.8039211786898218E-3</v>
      </c>
      <c r="L997" s="8">
        <f t="shared" si="30"/>
        <v>9.8039413286861562E-8</v>
      </c>
      <c r="M997" s="21">
        <f>(L997+Systeme!$S$20)/Systeme!$S$17</f>
        <v>9.8039413286861566E-11</v>
      </c>
      <c r="O997" s="8">
        <f>('DGL 4'!$P$15/'DGL 4'!$B$26)*(1-EXP(-'DGL 4'!$B$26*D997)) + ('DGL 4'!$P$16/'DGL 4'!$B$27)*(1-EXP(-'DGL 4'!$B$27*D997))+ ('DGL 4'!$P$17/'DGL 4'!$B$28)*(1-EXP(-'DGL 4'!$B$28*D997))</f>
        <v>1.9404312076888012E-5</v>
      </c>
      <c r="P997" s="21">
        <f>(O997+Systeme!$AA$20)/Systeme!$AA$17</f>
        <v>1.9404312076888012E-16</v>
      </c>
    </row>
    <row r="998" spans="1:16" x14ac:dyDescent="0.25">
      <c r="A998" s="4">
        <f t="shared" si="31"/>
        <v>996</v>
      </c>
      <c r="D998" s="19">
        <f>A998*0.001 *Systeme!$G$4</f>
        <v>498</v>
      </c>
      <c r="F998" s="8">
        <f>('DGL 4'!$P$3/'DGL 4'!$B$26)*(1-EXP(-'DGL 4'!$B$26*D998)) + ('DGL 4'!$P$4/'DGL 4'!$B$27)*(1-EXP(-'DGL 4'!$B$27*D998))+ ('DGL 4'!$P$5/'DGL 4'!$B$28)*(1-EXP(-'DGL 4'!$B$28*D998))</f>
        <v>-9.8039407002649224</v>
      </c>
      <c r="G998" s="21">
        <f>(F998+Systeme!$C$20)/Systeme!$C$17</f>
        <v>0.98039211859947006</v>
      </c>
      <c r="I998" s="8">
        <f>('DGL 4'!$P$7/'DGL 4'!$B$26)*(1-EXP(-'DGL 4'!$B$26*D998)) + ('DGL 4'!$P$8/'DGL 4'!$B$27)*(1-EXP(-'DGL 4'!$B$27*D998))+ ('DGL 4'!$P$9/'DGL 4'!$B$28)*(1-EXP(-'DGL 4'!$B$28*D998))</f>
        <v>9.8039211783053499</v>
      </c>
      <c r="J998" s="21">
        <f>(I998+Systeme!$K$20)/Systeme!$K$17</f>
        <v>9.8039211783053498E-3</v>
      </c>
      <c r="L998" s="8">
        <f t="shared" si="30"/>
        <v>9.8039412820776601E-8</v>
      </c>
      <c r="M998" s="21">
        <f>(L998+Systeme!$S$20)/Systeme!$S$17</f>
        <v>9.8039412820776607E-11</v>
      </c>
      <c r="O998" s="8">
        <f>('DGL 4'!$P$15/'DGL 4'!$B$26)*(1-EXP(-'DGL 4'!$B$26*D998)) + ('DGL 4'!$P$16/'DGL 4'!$B$27)*(1-EXP(-'DGL 4'!$B$27*D998))+ ('DGL 4'!$P$17/'DGL 4'!$B$28)*(1-EXP(-'DGL 4'!$B$28*D998))</f>
        <v>1.9423920159623071E-5</v>
      </c>
      <c r="P998" s="21">
        <f>(O998+Systeme!$AA$20)/Systeme!$AA$17</f>
        <v>1.942392015962307E-16</v>
      </c>
    </row>
    <row r="999" spans="1:16" x14ac:dyDescent="0.25">
      <c r="A999" s="4">
        <f t="shared" si="31"/>
        <v>997</v>
      </c>
      <c r="D999" s="19">
        <f>A999*0.001 *Systeme!$G$4</f>
        <v>498.5</v>
      </c>
      <c r="F999" s="8">
        <f>('DGL 4'!$P$3/'DGL 4'!$B$26)*(1-EXP(-'DGL 4'!$B$26*D999)) + ('DGL 4'!$P$4/'DGL 4'!$B$27)*(1-EXP(-'DGL 4'!$B$27*D999))+ ('DGL 4'!$P$5/'DGL 4'!$B$28)*(1-EXP(-'DGL 4'!$B$28*D999))</f>
        <v>-9.8039407194885335</v>
      </c>
      <c r="G999" s="21">
        <f>(F999+Systeme!$C$20)/Systeme!$C$17</f>
        <v>0.98039211856102293</v>
      </c>
      <c r="I999" s="8">
        <f>('DGL 4'!$P$7/'DGL 4'!$B$26)*(1-EXP(-'DGL 4'!$B$26*D999)) + ('DGL 4'!$P$8/'DGL 4'!$B$27)*(1-EXP(-'DGL 4'!$B$27*D999))+ ('DGL 4'!$P$9/'DGL 4'!$B$28)*(1-EXP(-'DGL 4'!$B$28*D999))</f>
        <v>9.803921177920877</v>
      </c>
      <c r="J999" s="21">
        <f>(I999+Systeme!$K$20)/Systeme!$K$17</f>
        <v>9.8039211779208778E-3</v>
      </c>
      <c r="L999" s="8">
        <f t="shared" si="30"/>
        <v>9.8039414131051867E-8</v>
      </c>
      <c r="M999" s="21">
        <f>(L999+Systeme!$S$20)/Systeme!$S$17</f>
        <v>9.8039414131051868E-11</v>
      </c>
      <c r="O999" s="8">
        <f>('DGL 4'!$P$15/'DGL 4'!$B$26)*(1-EXP(-'DGL 4'!$B$26*D999)) + ('DGL 4'!$P$16/'DGL 4'!$B$27)*(1-EXP(-'DGL 4'!$B$27*D999))+ ('DGL 4'!$P$17/'DGL 4'!$B$28)*(1-EXP(-'DGL 4'!$B$28*D999))</f>
        <v>1.9443528242358126E-5</v>
      </c>
      <c r="P999" s="21">
        <f>(O999+Systeme!$AA$20)/Systeme!$AA$17</f>
        <v>1.9443528242358127E-16</v>
      </c>
    </row>
    <row r="1000" spans="1:16" x14ac:dyDescent="0.25">
      <c r="A1000" s="4">
        <f t="shared" si="31"/>
        <v>998</v>
      </c>
      <c r="D1000" s="19">
        <f>A1000*0.001 *Systeme!$G$4</f>
        <v>499</v>
      </c>
      <c r="F1000" s="8">
        <f>('DGL 4'!$P$3/'DGL 4'!$B$26)*(1-EXP(-'DGL 4'!$B$26*D1000)) + ('DGL 4'!$P$4/'DGL 4'!$B$27)*(1-EXP(-'DGL 4'!$B$27*D1000))+ ('DGL 4'!$P$5/'DGL 4'!$B$28)*(1-EXP(-'DGL 4'!$B$28*D1000))</f>
        <v>-9.8039407387121447</v>
      </c>
      <c r="G1000" s="21">
        <f>(F1000+Systeme!$C$20)/Systeme!$C$17</f>
        <v>0.9803921185225758</v>
      </c>
      <c r="I1000" s="8">
        <f>('DGL 4'!$P$7/'DGL 4'!$B$26)*(1-EXP(-'DGL 4'!$B$26*D1000)) + ('DGL 4'!$P$8/'DGL 4'!$B$27)*(1-EXP(-'DGL 4'!$B$27*D1000))+ ('DGL 4'!$P$9/'DGL 4'!$B$28)*(1-EXP(-'DGL 4'!$B$28*D1000))</f>
        <v>9.8039211775364059</v>
      </c>
      <c r="J1000" s="21">
        <f>(I1000+Systeme!$K$20)/Systeme!$K$17</f>
        <v>9.8039211775364059E-3</v>
      </c>
      <c r="L1000" s="8">
        <f t="shared" si="30"/>
        <v>9.8039413664966906E-8</v>
      </c>
      <c r="M1000" s="21">
        <f>(L1000+Systeme!$S$20)/Systeme!$S$17</f>
        <v>9.803941366496691E-11</v>
      </c>
      <c r="O1000" s="8">
        <f>('DGL 4'!$P$15/'DGL 4'!$B$26)*(1-EXP(-'DGL 4'!$B$26*D1000)) + ('DGL 4'!$P$16/'DGL 4'!$B$27)*(1-EXP(-'DGL 4'!$B$27*D1000))+ ('DGL 4'!$P$17/'DGL 4'!$B$28)*(1-EXP(-'DGL 4'!$B$28*D1000))</f>
        <v>1.9463136325093185E-5</v>
      </c>
      <c r="P1000" s="21">
        <f>(O1000+Systeme!$AA$20)/Systeme!$AA$17</f>
        <v>1.9463136325093185E-16</v>
      </c>
    </row>
    <row r="1001" spans="1:16" x14ac:dyDescent="0.25">
      <c r="A1001" s="4">
        <f t="shared" si="31"/>
        <v>999</v>
      </c>
      <c r="D1001" s="19">
        <f>A1001*0.001 *Systeme!$G$4</f>
        <v>499.5</v>
      </c>
      <c r="F1001" s="8">
        <f>('DGL 4'!$P$3/'DGL 4'!$B$26)*(1-EXP(-'DGL 4'!$B$26*D1001)) + ('DGL 4'!$P$4/'DGL 4'!$B$27)*(1-EXP(-'DGL 4'!$B$27*D1001))+ ('DGL 4'!$P$5/'DGL 4'!$B$28)*(1-EXP(-'DGL 4'!$B$28*D1001))</f>
        <v>-9.803940757935754</v>
      </c>
      <c r="G1001" s="21">
        <f>(F1001+Systeme!$C$20)/Systeme!$C$17</f>
        <v>0.98039211848412844</v>
      </c>
      <c r="I1001" s="8">
        <f>('DGL 4'!$P$7/'DGL 4'!$B$26)*(1-EXP(-'DGL 4'!$B$26*D1001)) + ('DGL 4'!$P$8/'DGL 4'!$B$27)*(1-EXP(-'DGL 4'!$B$27*D1001))+ ('DGL 4'!$P$9/'DGL 4'!$B$28)*(1-EXP(-'DGL 4'!$B$28*D1001))</f>
        <v>9.803921177151933</v>
      </c>
      <c r="J1001" s="21">
        <f>(I1001+Systeme!$K$20)/Systeme!$K$17</f>
        <v>9.8039211771519322E-3</v>
      </c>
      <c r="L1001" s="8">
        <f t="shared" si="30"/>
        <v>9.8039413198881944E-8</v>
      </c>
      <c r="M1001" s="21">
        <f>(L1001+Systeme!$S$20)/Systeme!$S$17</f>
        <v>9.8039413198881938E-11</v>
      </c>
      <c r="O1001" s="8">
        <f>('DGL 4'!$P$15/'DGL 4'!$B$26)*(1-EXP(-'DGL 4'!$B$26*D1001)) + ('DGL 4'!$P$16/'DGL 4'!$B$27)*(1-EXP(-'DGL 4'!$B$27*D1001))+ ('DGL 4'!$P$17/'DGL 4'!$B$28)*(1-EXP(-'DGL 4'!$B$28*D1001))</f>
        <v>1.9482744407828244E-5</v>
      </c>
      <c r="P1001" s="21">
        <f>(O1001+Systeme!$AA$20)/Systeme!$AA$17</f>
        <v>1.9482744407828244E-16</v>
      </c>
    </row>
    <row r="1002" spans="1:16" x14ac:dyDescent="0.25">
      <c r="A1002" s="4">
        <f t="shared" si="31"/>
        <v>1000</v>
      </c>
      <c r="D1002" s="19">
        <f>A1002*0.001 *Systeme!$G$4</f>
        <v>500</v>
      </c>
      <c r="F1002" s="8">
        <f>('DGL 4'!$P$3/'DGL 4'!$B$26)*(1-EXP(-'DGL 4'!$B$26*D1002)) + ('DGL 4'!$P$4/'DGL 4'!$B$27)*(1-EXP(-'DGL 4'!$B$27*D1002))+ ('DGL 4'!$P$5/'DGL 4'!$B$28)*(1-EXP(-'DGL 4'!$B$28*D1002))</f>
        <v>-9.8039407771593652</v>
      </c>
      <c r="G1002" s="21">
        <f>(F1002+Systeme!$C$20)/Systeme!$C$17</f>
        <v>0.9803921184456813</v>
      </c>
      <c r="I1002" s="8">
        <f>('DGL 4'!$P$7/'DGL 4'!$B$26)*(1-EXP(-'DGL 4'!$B$26*D1002)) + ('DGL 4'!$P$8/'DGL 4'!$B$27)*(1-EXP(-'DGL 4'!$B$27*D1002))+ ('DGL 4'!$P$9/'DGL 4'!$B$28)*(1-EXP(-'DGL 4'!$B$28*D1002))</f>
        <v>9.8039211767674601</v>
      </c>
      <c r="J1002" s="21">
        <f>(I1002+Systeme!$K$20)/Systeme!$K$17</f>
        <v>9.8039211767674602E-3</v>
      </c>
      <c r="L1002" s="8">
        <f t="shared" si="30"/>
        <v>9.8039414509153822E-8</v>
      </c>
      <c r="M1002" s="21">
        <f>(L1002+Systeme!$S$20)/Systeme!$S$17</f>
        <v>9.8039414509153826E-11</v>
      </c>
      <c r="O1002" s="8">
        <f>('DGL 4'!$P$15/'DGL 4'!$B$26)*(1-EXP(-'DGL 4'!$B$26*D1002)) + ('DGL 4'!$P$16/'DGL 4'!$B$27)*(1-EXP(-'DGL 4'!$B$27*D1002))+ ('DGL 4'!$P$17/'DGL 4'!$B$28)*(1-EXP(-'DGL 4'!$B$28*D1002))</f>
        <v>1.9502352490563302E-5</v>
      </c>
      <c r="P1002" s="21">
        <f>(O1002+Systeme!$AA$20)/Systeme!$AA$17</f>
        <v>1.9502352490563303E-16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Systeme</vt:lpstr>
      <vt:lpstr>DGL 4</vt:lpstr>
      <vt:lpstr>Graphen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Larisch larisch</dc:creator>
  <cp:lastModifiedBy>Kai Uwe Goss</cp:lastModifiedBy>
  <dcterms:created xsi:type="dcterms:W3CDTF">2014-10-15T11:23:48Z</dcterms:created>
  <dcterms:modified xsi:type="dcterms:W3CDTF">2019-04-25T13:25:02Z</dcterms:modified>
</cp:coreProperties>
</file>